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3"/>
  </bookViews>
  <sheets>
    <sheet name="Тит УЧЕБ ПЛАН" sheetId="1" r:id="rId1"/>
    <sheet name="Тит УЧЕБ графику" sheetId="2" r:id="rId2"/>
    <sheet name="Кален учеб график" sheetId="3" r:id="rId3"/>
    <sheet name="сводная" sheetId="4" r:id="rId4"/>
    <sheet name="РУП" sheetId="5" r:id="rId5"/>
    <sheet name="ОПОП" sheetId="6" r:id="rId6"/>
    <sheet name="БУП" sheetId="7" r:id="rId7"/>
    <sheet name="кабинеты" sheetId="8" r:id="rId8"/>
  </sheets>
  <externalReferences>
    <externalReference r:id="rId11"/>
  </externalReferences>
  <definedNames>
    <definedName name="Допустимое_уменьшение_нагрузки_меньше_32_часов_для_некоторых_циклов" localSheetId="3">'[1]Рабочий'!$AA$12</definedName>
    <definedName name="Допустимое_уменьшение_нагрузки_меньше_32_часов_для_некоторых_циклов" localSheetId="1">'[1]Рабочий'!$AA$12</definedName>
    <definedName name="Допустимое_уменьшение_нагрузки_меньше_32_часов_для_некоторых_циклов" localSheetId="0">'[1]Рабочий'!$AA$12</definedName>
    <definedName name="Допустимое_уменьшение_нагрузки_меньше_32_часов_для_некоторых_циклов">'[1]Рабочий'!$AA$12</definedName>
    <definedName name="МаксКолЗачВГоду" localSheetId="3">'[1]Нормы'!$B$12</definedName>
    <definedName name="МаксКолЗачВГоду" localSheetId="1">'[1]Нормы'!$B$12</definedName>
    <definedName name="МаксКолЗачВГоду" localSheetId="0">'[1]Нормы'!$B$12</definedName>
    <definedName name="МаксКолЗачВГоду">'[1]Нормы'!$B$12</definedName>
    <definedName name="МаксКолЭкзВГоду" localSheetId="3">'[1]Нормы'!$B$11</definedName>
    <definedName name="МаксКолЭкзВГоду" localSheetId="1">'[1]Нормы'!$B$11</definedName>
    <definedName name="МаксКолЭкзВГоду" localSheetId="0">'[1]Нормы'!$B$11</definedName>
    <definedName name="МаксКолЭкзВГоду">'[1]Нормы'!$B$11</definedName>
    <definedName name="_xlnm.Print_Area" localSheetId="6">'БУП'!$A$1:$G$52</definedName>
    <definedName name="_xlnm.Print_Area" localSheetId="2">'Кален учеб график'!$A$1:$BJ$293</definedName>
    <definedName name="_xlnm.Print_Area" localSheetId="4">'РУП'!$A$1:$M$71</definedName>
    <definedName name="_xlnm.Print_Area" localSheetId="3">'сводная'!$A$1:$J$18</definedName>
    <definedName name="ОбязУчебНагрузка" localSheetId="3">'[1]Нормы'!$B$3</definedName>
    <definedName name="ОбязУчебНагрузка" localSheetId="1">'[1]Нормы'!$B$3</definedName>
    <definedName name="ОбязУчебНагрузка" localSheetId="0">'[1]Нормы'!$B$3</definedName>
    <definedName name="ОбязУчебНагрузка">'[1]Нормы'!$B$3</definedName>
    <definedName name="ОтклонениеПоЦиклам" localSheetId="3">'[1]План'!$EB$6</definedName>
    <definedName name="ОтклонениеПоЦиклам" localSheetId="1">'[1]План'!$EB$6</definedName>
    <definedName name="ОтклонениеПоЦиклам" localSheetId="0">'[1]План'!$EB$6</definedName>
    <definedName name="ОтклонениеПоЦиклам">'[1]План'!$EB$6</definedName>
    <definedName name="Сроки_МинКолЧасовПоДисц" localSheetId="3">'[1]Нормы'!$B$6</definedName>
    <definedName name="Сроки_МинКолЧасовПоДисц" localSheetId="1">'[1]Нормы'!$B$6</definedName>
    <definedName name="Сроки_МинКолЧасовПоДисц" localSheetId="0">'[1]Нормы'!$B$6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5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1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2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2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2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sharedStrings.xml><?xml version="1.0" encoding="utf-8"?>
<sst xmlns="http://schemas.openxmlformats.org/spreadsheetml/2006/main" count="1085" uniqueCount="374">
  <si>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</si>
  <si>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</si>
  <si>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</si>
  <si>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</si>
  <si>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</si>
  <si>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</si>
  <si>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</si>
  <si>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</si>
  <si>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</si>
  <si>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</si>
  <si>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</si>
  <si>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</si>
  <si>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</si>
  <si>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</si>
  <si>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</si>
  <si>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</si>
  <si>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</si>
  <si>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</si>
  <si>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</si>
  <si>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</si>
  <si>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</si>
  <si>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</si>
  <si>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</si>
  <si>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</si>
  <si>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</si>
  <si>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</si>
  <si>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</si>
  <si>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</si>
  <si>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</si>
  <si>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</si>
  <si>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</si>
  <si>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</si>
  <si>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</si>
  <si>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</si>
  <si>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</si>
  <si>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</si>
  <si>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</si>
  <si>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</si>
  <si>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</si>
  <si>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</si>
  <si>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</si>
  <si>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</si>
  <si>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ФК.00</t>
  </si>
  <si>
    <t>дисциплин и МДК</t>
  </si>
  <si>
    <t>учебной практики</t>
  </si>
  <si>
    <t>ОДБ.08</t>
  </si>
  <si>
    <t>ОДБ.09</t>
  </si>
  <si>
    <t>ОДП.00</t>
  </si>
  <si>
    <t>Безопасность жизнедеятельности</t>
  </si>
  <si>
    <t>Учебная практика (производственное обучение)</t>
  </si>
  <si>
    <t>ПМ.02</t>
  </si>
  <si>
    <t>МДК.02.01</t>
  </si>
  <si>
    <t>ПМ.03</t>
  </si>
  <si>
    <t>МДК.03.01</t>
  </si>
  <si>
    <t>УП. 03</t>
  </si>
  <si>
    <t>ПП. 03</t>
  </si>
  <si>
    <t>Вариативная часть циклов ОПОП</t>
  </si>
  <si>
    <t>Всего на учебную практику (производственное обучение)</t>
  </si>
  <si>
    <t>Всего на производственную практику</t>
  </si>
  <si>
    <t>ПА.00</t>
  </si>
  <si>
    <t>Э</t>
  </si>
  <si>
    <t>ГИА.00</t>
  </si>
  <si>
    <t>ГИА.01</t>
  </si>
  <si>
    <t>Защита выпускной квалификационной работы</t>
  </si>
  <si>
    <t>ВК.00</t>
  </si>
  <si>
    <t>Время каникулярное</t>
  </si>
  <si>
    <t>примерной основной профессиональной образовательной программы</t>
  </si>
  <si>
    <t xml:space="preserve">код и наименование профессии 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</si>
  <si>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</si>
  <si>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</si>
  <si>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</si>
  <si>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</si>
  <si>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</si>
  <si>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</si>
  <si>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</si>
  <si>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Обязательная часть циклов и раздела «Физическая культура» ОПОП (всего на дисциплины и междисциплинарные курсы)</t>
  </si>
  <si>
    <t>Общепрофессиональный цикл</t>
  </si>
  <si>
    <t>ОП.01</t>
  </si>
  <si>
    <t>ОП.02</t>
  </si>
  <si>
    <t>ОП.03</t>
  </si>
  <si>
    <t>ОП.04</t>
  </si>
  <si>
    <t>ОП.05</t>
  </si>
  <si>
    <t>Профессиональный цикл</t>
  </si>
  <si>
    <t xml:space="preserve">УП.00. </t>
  </si>
  <si>
    <t>ПП.00.</t>
  </si>
  <si>
    <t>ДЗ</t>
  </si>
  <si>
    <t>В.00</t>
  </si>
  <si>
    <t>В том числе лаб. и практ. занятий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</si>
  <si>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</si>
  <si>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</si>
  <si>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</si>
  <si>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</si>
  <si>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</si>
  <si>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</si>
  <si>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</si>
  <si>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</si>
  <si>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</si>
  <si>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</si>
  <si>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</si>
  <si>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</si>
  <si>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</si>
  <si>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</si>
  <si>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 авг. – 2 сент.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</si>
  <si>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</si>
  <si>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</si>
  <si>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</si>
  <si>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</si>
  <si>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</si>
  <si>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</si>
  <si>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 xml:space="preserve">Основы безопасности жизнедеятельности </t>
  </si>
  <si>
    <t>ОП. 00</t>
  </si>
  <si>
    <t xml:space="preserve">Общепрофессиональный  цикл </t>
  </si>
  <si>
    <t>(для НПО)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</si>
  <si>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</si>
  <si>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</si>
  <si>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</si>
  <si>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</si>
  <si>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</si>
  <si>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29 окт. -  4 нояб.</t>
  </si>
  <si>
    <t>28 янв. -  3 фев.</t>
  </si>
  <si>
    <t>25 фев. – 3 мар.</t>
  </si>
  <si>
    <t>29 апр. – 5 мая</t>
  </si>
  <si>
    <t>27 мая – 2 июн.</t>
  </si>
  <si>
    <t>29 июл. – 4 авг.</t>
  </si>
  <si>
    <t>26 авг. – 1 сент.</t>
  </si>
  <si>
    <r>
      <t xml:space="preserve">Физическая культура </t>
    </r>
    <r>
      <rPr>
        <sz val="6"/>
        <rFont val="Times New Roman"/>
        <family val="1"/>
      </rPr>
      <t>(для НПО)</t>
    </r>
    <r>
      <rPr>
        <b/>
        <sz val="6"/>
        <rFont val="Times New Roman"/>
        <family val="1"/>
      </rPr>
      <t xml:space="preserve"> </t>
    </r>
  </si>
  <si>
    <t>30 дек. – 5 янв.</t>
  </si>
  <si>
    <t>27 янв. -  2 фев.</t>
  </si>
  <si>
    <t>24 фев. – 2 мар.</t>
  </si>
  <si>
    <t>1.2.  Календарный график аттестаций</t>
  </si>
  <si>
    <t>Государственная итоговая аттестация</t>
  </si>
  <si>
    <t>УТВЕРЖДАЮ</t>
  </si>
  <si>
    <t>Квалификация:</t>
  </si>
  <si>
    <t>КАЛЕНДАРНЫЙ УЧЕБНЫЙ ГРАФИК</t>
  </si>
  <si>
    <t>Настоящий учебный план составлен на основе ФГОС НПО и базисного учебного плана (БУП) по  профессии</t>
  </si>
  <si>
    <t>Форма обучения:</t>
  </si>
  <si>
    <t>Нормативный срок обучения на базе среднего (полного) общего образования :</t>
  </si>
  <si>
    <t xml:space="preserve">по профессии начального профессионального образования 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</si>
  <si>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</si>
  <si>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</si>
  <si>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</si>
  <si>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Обязательная часть циклов ОПОП и раздел «Физическая культура»</t>
  </si>
  <si>
    <t>ОП. 03</t>
  </si>
  <si>
    <t>ОП. 04</t>
  </si>
  <si>
    <t>УП.00.</t>
  </si>
  <si>
    <t xml:space="preserve">Производственная практика </t>
  </si>
  <si>
    <t>Всего по циклам и разделу «Физическая культура»</t>
  </si>
  <si>
    <t>Итого по обязательной части ОПОП, включая раздел «Физическая культура», и вариативной части ОПОП</t>
  </si>
  <si>
    <t>основная профессиональная программа начального профессионального образования</t>
  </si>
  <si>
    <t>ОДП.01</t>
  </si>
  <si>
    <t>ОДП.02</t>
  </si>
  <si>
    <t>ОДП.03</t>
  </si>
  <si>
    <t>УП.03</t>
  </si>
  <si>
    <t>ПП.03</t>
  </si>
  <si>
    <t xml:space="preserve">Обществознание </t>
  </si>
  <si>
    <t>Директор БУ "Радужнинский</t>
  </si>
  <si>
    <t>_______________ М.Н.Волков</t>
  </si>
  <si>
    <r>
      <t>"_______"</t>
    </r>
    <r>
      <rPr>
        <u val="single"/>
        <sz val="12"/>
        <color indexed="8"/>
        <rFont val="Times New Roman"/>
        <family val="1"/>
      </rPr>
      <t xml:space="preserve"> ____________ </t>
    </r>
    <r>
      <rPr>
        <sz val="12"/>
        <color indexed="8"/>
        <rFont val="Times New Roman"/>
        <family val="1"/>
      </rPr>
      <t>20_____г.</t>
    </r>
  </si>
  <si>
    <t>профессиональный колледж"</t>
  </si>
  <si>
    <t>Профильный цикл</t>
  </si>
  <si>
    <t>ОП. 02</t>
  </si>
  <si>
    <t>ОП. 01</t>
  </si>
  <si>
    <t>Обществознание</t>
  </si>
  <si>
    <t xml:space="preserve">Формы промежуточной аттестации </t>
  </si>
  <si>
    <t xml:space="preserve">максимальная </t>
  </si>
  <si>
    <t>Самостоятельная работа</t>
  </si>
  <si>
    <t>1 сем</t>
  </si>
  <si>
    <t>2 сем</t>
  </si>
  <si>
    <t>3 сем</t>
  </si>
  <si>
    <t>4 сем</t>
  </si>
  <si>
    <t>5 сем</t>
  </si>
  <si>
    <t>6 сем</t>
  </si>
  <si>
    <t>Базовый цикл</t>
  </si>
  <si>
    <t xml:space="preserve">Русский язык </t>
  </si>
  <si>
    <t xml:space="preserve">Химия </t>
  </si>
  <si>
    <t>ОП.06</t>
  </si>
  <si>
    <t>ВСЕГО</t>
  </si>
  <si>
    <t>ПДП</t>
  </si>
  <si>
    <t>Производственная практика (преддипломная)</t>
  </si>
  <si>
    <r>
      <t xml:space="preserve">Консультации </t>
    </r>
    <r>
      <rPr>
        <sz val="10"/>
        <rFont val="Times New Roman"/>
        <family val="1"/>
      </rPr>
      <t>на учебную группу по 100 часов в год (всего 300 час.)</t>
    </r>
  </si>
  <si>
    <t>Кабинеты:</t>
  </si>
  <si>
    <t>1.</t>
  </si>
  <si>
    <t>2.</t>
  </si>
  <si>
    <t>3.</t>
  </si>
  <si>
    <t>4.</t>
  </si>
  <si>
    <t>Лаборатории:</t>
  </si>
  <si>
    <t>Электротехники и электроники</t>
  </si>
  <si>
    <t>Информационных технологий</t>
  </si>
  <si>
    <t>Контрольно-измерительный приборов</t>
  </si>
  <si>
    <t>Технического обслуживания элетрооборудования</t>
  </si>
  <si>
    <t>Мастерские:</t>
  </si>
  <si>
    <t>Спортивный комплекс:</t>
  </si>
  <si>
    <t>Спортивный зал</t>
  </si>
  <si>
    <t>Гимнастический зал</t>
  </si>
  <si>
    <t>Залы:</t>
  </si>
  <si>
    <t>Библиотека, читальный зал с выходом в Интернет</t>
  </si>
  <si>
    <t>Актовый зал</t>
  </si>
  <si>
    <t>ОП.07</t>
  </si>
  <si>
    <t>II  Курс</t>
  </si>
  <si>
    <t>III  Курс</t>
  </si>
  <si>
    <t>2. Сводные данные по бюджету времени (в неделях)</t>
  </si>
  <si>
    <t>по профилю профессии/                                                 специальности</t>
  </si>
  <si>
    <r>
      <t xml:space="preserve">преддипломная </t>
    </r>
    <r>
      <rPr>
        <i/>
        <sz val="10"/>
        <rFont val="Arial"/>
        <family val="2"/>
      </rPr>
      <t>(для СПО)</t>
    </r>
  </si>
  <si>
    <t xml:space="preserve">4. Учебный план </t>
  </si>
  <si>
    <t>БУП рассмотрен и согласован на заседании ЦК</t>
  </si>
  <si>
    <t>Председатель ЦК /______________/ ____________________________</t>
  </si>
  <si>
    <t>ПОПОП рассмотрен и согласован на заседании ЦК</t>
  </si>
  <si>
    <t>Председатель ЦК /______________/ __________________</t>
  </si>
  <si>
    <t>10 мес.</t>
  </si>
  <si>
    <t>ФК.01</t>
  </si>
  <si>
    <t>___________________ М.Н.Волков</t>
  </si>
  <si>
    <t xml:space="preserve">Форма обучения - </t>
  </si>
  <si>
    <t xml:space="preserve">Нормативный срок  освоения ОПОП - </t>
  </si>
  <si>
    <t xml:space="preserve">Профиль получаемого профессионального образования - </t>
  </si>
  <si>
    <t>русского языка и литературы</t>
  </si>
  <si>
    <t>математики</t>
  </si>
  <si>
    <t>физики</t>
  </si>
  <si>
    <t>химии и биологии</t>
  </si>
  <si>
    <t>информатики</t>
  </si>
  <si>
    <t>истории и обществознания</t>
  </si>
  <si>
    <t>безопасности жизнедеятельности и охраны труда</t>
  </si>
  <si>
    <t>иностранного языка</t>
  </si>
  <si>
    <t>материаловедения</t>
  </si>
  <si>
    <t>--/ДЗ</t>
  </si>
  <si>
    <t>В т.ч. лаб. и практ. занятий</t>
  </si>
  <si>
    <t>"_______" ____________ 20_____г.</t>
  </si>
  <si>
    <t>5. БАЗИСНЫЙ УЧЕБНЫЙ ПЛАН</t>
  </si>
  <si>
    <t>2 года и 5 мес.</t>
  </si>
  <si>
    <t>технический</t>
  </si>
  <si>
    <t>Нормативный срок обучения -</t>
  </si>
  <si>
    <t xml:space="preserve"> УЧЕБНЫЙ ПЛАН</t>
  </si>
  <si>
    <t>6. Перечень кабинетов, лабораторий, мастерских и других помещений для подготовки по профессии "Токарь - универсал"</t>
  </si>
  <si>
    <t>Технические измерения</t>
  </si>
  <si>
    <t>Техническая графика</t>
  </si>
  <si>
    <t>Основы электротехники</t>
  </si>
  <si>
    <t>Основы материаловедения</t>
  </si>
  <si>
    <t>Общие основы технологии металлообработки и работ на металлорежущих станках</t>
  </si>
  <si>
    <t>Токарная обработка заготовок, деталей, изделий и инструментов</t>
  </si>
  <si>
    <t>Технология металлообработки на токарных станках</t>
  </si>
  <si>
    <t>Обработка деталей и изделий на токарно-карусельных станках</t>
  </si>
  <si>
    <t>Технология работ на токарно-карусельных станках</t>
  </si>
  <si>
    <t xml:space="preserve">Растачивание и сверление деталей </t>
  </si>
  <si>
    <t>Технология работ на токарно- расточных станках</t>
  </si>
  <si>
    <t>ПМ.04</t>
  </si>
  <si>
    <t>МДК.04.01</t>
  </si>
  <si>
    <t>УП.04</t>
  </si>
  <si>
    <t>ПП.04</t>
  </si>
  <si>
    <t>Обработка деталей на токарно-револьверных станках</t>
  </si>
  <si>
    <t>Технология работ на токарно- револьверных станках</t>
  </si>
  <si>
    <t>Освоение грузоподъемных  механизмов и строповка грузов</t>
  </si>
  <si>
    <t>Овладение приёмами и приобретение навыков по токарной обработке заготовок, деталей, изделий и инструментов</t>
  </si>
  <si>
    <t>Совершенствование знаний, умений и практического опыта по токарной обработке заготовок, деталей, изделий и инструментов</t>
  </si>
  <si>
    <t>Овладение приёмами и приобретение навыков по обработке деталей и изделий на токарно-карусельных станках</t>
  </si>
  <si>
    <t>Совершенствование знаний, умений и практического опыта по обработке деталей и изделий на токарно-карусельных станках</t>
  </si>
  <si>
    <t xml:space="preserve">Овладение приёмами и приобретение навыков по растачиванию и сверлению деталей </t>
  </si>
  <si>
    <t xml:space="preserve">Совершенствование знаний, умений и практического опыта по растачиванию и сверлению деталей </t>
  </si>
  <si>
    <t>Овладение приёмами и приобретение навыков по обработке деталей на токарно-револьверных станках</t>
  </si>
  <si>
    <t>Совершенствование знаний, умений и практического опыта по обработке деталей на токарно-револьверных станках</t>
  </si>
  <si>
    <t>I Курс</t>
  </si>
  <si>
    <t>26 нояб.– 2 дек.</t>
  </si>
  <si>
    <t>31 дек. - 6 янв.</t>
  </si>
  <si>
    <t>30 сен. - 6 окт.</t>
  </si>
  <si>
    <t>28 окт. -  3 нояб.</t>
  </si>
  <si>
    <t>25 нояб.–1 дек.</t>
  </si>
  <si>
    <t>29 сент. -  5 окт.</t>
  </si>
  <si>
    <t>27 окт. - 2 нояб.</t>
  </si>
  <si>
    <t>29 дек. – 4 янв.</t>
  </si>
  <si>
    <t>26 янв. -  1 фев.</t>
  </si>
  <si>
    <t xml:space="preserve">23 фев. - 1 мар. </t>
  </si>
  <si>
    <t xml:space="preserve">30 мар. - 5 апр. </t>
  </si>
  <si>
    <t>27 апр - 3 май</t>
  </si>
  <si>
    <t>29 июн. - 5 июл</t>
  </si>
  <si>
    <t xml:space="preserve">27 июл. - 2 авг. </t>
  </si>
  <si>
    <t xml:space="preserve">31 авг. - 6 сен. </t>
  </si>
  <si>
    <t>заваршающий курс</t>
  </si>
  <si>
    <t>--/--/Э</t>
  </si>
  <si>
    <t>--/--/ДЗ</t>
  </si>
  <si>
    <t>--/Э</t>
  </si>
  <si>
    <t>Токарь    4 разряд</t>
  </si>
  <si>
    <t>Токарь     4 разряд</t>
  </si>
  <si>
    <t>технических измерений</t>
  </si>
  <si>
    <t>электротехники</t>
  </si>
  <si>
    <t>технической графики</t>
  </si>
  <si>
    <t>технологии металлообработки и работы в металлообрабатывающих цехах</t>
  </si>
  <si>
    <t>Токарная</t>
  </si>
  <si>
    <t>151902.04 Токарь - универсал</t>
  </si>
  <si>
    <t>1.1.  Календарный учебный график "Токарь - универсал"</t>
  </si>
  <si>
    <t>ОП. 05</t>
  </si>
  <si>
    <t>ОП. 06</t>
  </si>
  <si>
    <t>Технология работ на токарно-расточных станках</t>
  </si>
  <si>
    <t>Овладение приёмами и приобретение навыков по растачиванию и сверлению деталей</t>
  </si>
  <si>
    <t>Совершенствование знаний, умений и практического опыта по растачиванию и сверлению деталей</t>
  </si>
  <si>
    <t>Технология работ на токарно-револьверных станках</t>
  </si>
  <si>
    <t>Освоение грузоподъемных механизмов и строповка грузов</t>
  </si>
  <si>
    <t>2нед.</t>
  </si>
  <si>
    <t>Растачивание и сверление деталей</t>
  </si>
  <si>
    <t>Всего аттестаций в неделю</t>
  </si>
  <si>
    <t>ГИА</t>
  </si>
  <si>
    <r>
      <t xml:space="preserve">Протокол "___" от ___________________ </t>
    </r>
    <r>
      <rPr>
        <u val="single"/>
        <sz val="10"/>
        <rFont val="Times New Roman"/>
        <family val="1"/>
      </rPr>
      <t>20_____г.</t>
    </r>
  </si>
  <si>
    <r>
      <t xml:space="preserve">Протокол "___" от ________________ </t>
    </r>
    <r>
      <rPr>
        <u val="single"/>
        <sz val="10"/>
        <rFont val="Times New Roman"/>
        <family val="1"/>
      </rPr>
      <t>20_____г.</t>
    </r>
  </si>
  <si>
    <t>УП. 01</t>
  </si>
  <si>
    <t>ПП. 01</t>
  </si>
  <si>
    <t>УП. 02</t>
  </si>
  <si>
    <t>ПП. 02</t>
  </si>
  <si>
    <t>УП. 04</t>
  </si>
  <si>
    <t>ПП. 04</t>
  </si>
  <si>
    <t>1</t>
  </si>
  <si>
    <t>-/-/ДЗ</t>
  </si>
  <si>
    <t>Информатика и ИКТ</t>
  </si>
  <si>
    <t>3. Рабочий учебный план по профессии 15.01.26 Токарь - универсал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</si>
  <si>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</si>
  <si>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</si>
  <si>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</si>
  <si>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</si>
  <si>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</si>
  <si>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</si>
  <si>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</si>
  <si>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</si>
  <si>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</si>
  <si>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</si>
  <si>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</si>
  <si>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</si>
  <si>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</si>
  <si>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</si>
  <si>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Учебная нагрузка обучающихся (час.)</t>
  </si>
  <si>
    <t>обязательная</t>
  </si>
  <si>
    <t xml:space="preserve"> всего занятий</t>
  </si>
  <si>
    <t>в т.ч. лаб. и практ. занятий</t>
  </si>
  <si>
    <r>
      <rPr>
        <b/>
        <sz val="9"/>
        <rFont val="Times New Roman"/>
        <family val="1"/>
      </rPr>
      <t>Распределение обязательной учебной нагрузки</t>
    </r>
    <r>
      <rPr>
        <sz val="9"/>
        <rFont val="Times New Roman"/>
        <family val="1"/>
      </rPr>
      <t xml:space="preserve"> (включая обязательную аудиторную нагрузку и все виды практики в составе профессиональных модулей) </t>
    </r>
    <r>
      <rPr>
        <b/>
        <sz val="9"/>
        <rFont val="Times New Roman"/>
        <family val="1"/>
      </rPr>
      <t>по курсам и семестрам (час. в семестр)</t>
    </r>
  </si>
  <si>
    <t>17 нед.</t>
  </si>
  <si>
    <t>23 нед.</t>
  </si>
  <si>
    <t>16 нед.</t>
  </si>
  <si>
    <t xml:space="preserve">23 нед. </t>
  </si>
  <si>
    <t>1 нед.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</si>
  <si>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/7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Э</t>
    </r>
  </si>
  <si>
    <t>Э(к)</t>
  </si>
  <si>
    <t xml:space="preserve">Выпускная квалификационная работа с 17.01.2017. по 31.01.2017 (всего 2 нед.) </t>
  </si>
  <si>
    <t>экзаменов (в т.ч. экзаменов квалификационных)</t>
  </si>
  <si>
    <t>производственной практики</t>
  </si>
  <si>
    <t>дифф. зачетов</t>
  </si>
  <si>
    <t>зачетов</t>
  </si>
  <si>
    <r>
      <t xml:space="preserve">*   </t>
    </r>
    <r>
      <rPr>
        <sz val="10"/>
        <rFont val="Times New Roman"/>
        <family val="1"/>
      </rPr>
      <t xml:space="preserve">    Учебно-полевые сборы - 35 часов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</si>
  <si>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</si>
  <si>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</si>
  <si>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/9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</si>
  <si>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/5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</si>
  <si>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</si>
  <si>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/13</t>
    </r>
    <r>
      <rPr>
        <b/>
        <vertAlign val="subscript"/>
        <sz val="9"/>
        <rFont val="Times New Roman"/>
        <family val="1"/>
      </rPr>
      <t>Э</t>
    </r>
  </si>
  <si>
    <t>--/--ДЗ</t>
  </si>
  <si>
    <t>01 сент. – 07 сент.</t>
  </si>
  <si>
    <t>03 нояб. -  09 нояб.</t>
  </si>
  <si>
    <t>01 дек.– 07 дек.</t>
  </si>
  <si>
    <t>05 янв. - 11 янв.</t>
  </si>
  <si>
    <t>02 фев. -  8 фев.</t>
  </si>
  <si>
    <t>02 мар. – 08 мар.</t>
  </si>
  <si>
    <t>04 мая – 10 мая</t>
  </si>
  <si>
    <t>1 июня – 07 июня</t>
  </si>
  <si>
    <t>03 авг. – 9 авг.</t>
  </si>
  <si>
    <t>31 авг. – 6 сент.</t>
  </si>
  <si>
    <t>05 окт. - 11 окт.</t>
  </si>
  <si>
    <t>02 нояб. -  08 нояб.</t>
  </si>
  <si>
    <t>30 нояб.–6 дек.</t>
  </si>
  <si>
    <t>04 дек. – 10 янв.</t>
  </si>
  <si>
    <t>01 фев. -  7 фев.</t>
  </si>
  <si>
    <t>29 фев. – 06 мар.</t>
  </si>
  <si>
    <t>02 мая – 08 мая</t>
  </si>
  <si>
    <t>30 мая – 5 июн.</t>
  </si>
  <si>
    <t>01 авг. – 7 авг.</t>
  </si>
  <si>
    <t xml:space="preserve">Физическая культура </t>
  </si>
  <si>
    <t>ОП.08</t>
  </si>
  <si>
    <t>политехнический колледж"</t>
  </si>
  <si>
    <r>
      <t xml:space="preserve">программы подготовки квалифицированных рабочих, служащих                                                                                             бюджетного учреждения среднего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профессии  </t>
    </r>
    <r>
      <rPr>
        <b/>
        <sz val="14"/>
        <color indexed="8"/>
        <rFont val="Times New Roman"/>
        <family val="1"/>
      </rPr>
      <t>15.01.26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ТОКАРЬ - УНИВЕРСАЛ</t>
    </r>
  </si>
  <si>
    <t>на базе основного общего образования с получением среднего общего образования</t>
  </si>
  <si>
    <r>
      <t xml:space="preserve">программы подготовки квалифицированных рабочих, служащих                                                                                             бюджетного учреждения среднего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профессии  </t>
    </r>
    <r>
      <rPr>
        <b/>
        <sz val="14"/>
        <color indexed="8"/>
        <rFont val="Times New Roman"/>
        <family val="1"/>
      </rPr>
      <t>15.01.26  ТОКАРЬ - УНИВЕРСАЛ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</si>
</sst>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0_ ;[Red]\-0\ 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vertAlign val="subscript"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" borderId="0" applyNumberFormat="0" applyBorder="0" applyAlignment="0" applyProtection="0"/>
  </cellStyleXfs>
  <cellXfs count="77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64" fontId="14" fillId="0" borderId="10" xfId="0" applyNumberFormat="1" applyFont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8" fillId="0" borderId="0" xfId="42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4" fillId="20" borderId="10" xfId="0" applyNumberFormat="1" applyFont="1" applyFill="1" applyBorder="1" applyAlignment="1">
      <alignment horizontal="center" vertical="center"/>
    </xf>
    <xf numFmtId="0" fontId="14" fillId="20" borderId="10" xfId="0" applyNumberFormat="1" applyFont="1" applyFill="1" applyBorder="1" applyAlignment="1">
      <alignment horizontal="center" vertical="center" wrapText="1"/>
    </xf>
    <xf numFmtId="1" fontId="4" fillId="0" borderId="0" xfId="54" applyNumberFormat="1" applyFont="1" applyBorder="1" applyProtection="1">
      <alignment/>
      <protection hidden="1"/>
    </xf>
    <xf numFmtId="0" fontId="4" fillId="0" borderId="0" xfId="54" applyFont="1">
      <alignment/>
      <protection/>
    </xf>
    <xf numFmtId="1" fontId="4" fillId="0" borderId="14" xfId="54" applyNumberFormat="1" applyFont="1" applyBorder="1" applyAlignment="1" applyProtection="1">
      <alignment horizontal="center" vertical="center"/>
      <protection hidden="1"/>
    </xf>
    <xf numFmtId="49" fontId="2" fillId="0" borderId="15" xfId="54" applyNumberFormat="1" applyFont="1" applyFill="1" applyBorder="1" applyAlignment="1" applyProtection="1">
      <alignment horizontal="center" vertical="center"/>
      <protection hidden="1"/>
    </xf>
    <xf numFmtId="1" fontId="2" fillId="0" borderId="16" xfId="54" applyNumberFormat="1" applyFont="1" applyBorder="1" applyAlignment="1" applyProtection="1">
      <alignment horizontal="center" vertical="center"/>
      <protection hidden="1"/>
    </xf>
    <xf numFmtId="0" fontId="8" fillId="0" borderId="0" xfId="54" applyFont="1">
      <alignment/>
      <protection/>
    </xf>
    <xf numFmtId="1" fontId="4" fillId="0" borderId="17" xfId="54" applyNumberFormat="1" applyFont="1" applyBorder="1" applyAlignment="1" applyProtection="1">
      <alignment horizontal="center" vertical="center"/>
      <protection hidden="1"/>
    </xf>
    <xf numFmtId="1" fontId="4" fillId="0" borderId="18" xfId="54" applyNumberFormat="1" applyFont="1" applyBorder="1" applyAlignment="1" applyProtection="1">
      <alignment horizontal="center" vertical="center"/>
      <protection hidden="1"/>
    </xf>
    <xf numFmtId="1" fontId="4" fillId="0" borderId="17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19" xfId="54" applyNumberFormat="1" applyFont="1" applyBorder="1" applyAlignment="1" applyProtection="1">
      <alignment horizontal="center" vertical="center"/>
      <protection hidden="1"/>
    </xf>
    <xf numFmtId="1" fontId="4" fillId="0" borderId="20" xfId="54" applyNumberFormat="1" applyFont="1" applyBorder="1" applyAlignment="1" applyProtection="1">
      <alignment horizontal="center" vertical="center"/>
      <protection hidden="1"/>
    </xf>
    <xf numFmtId="1" fontId="4" fillId="0" borderId="21" xfId="54" applyNumberFormat="1" applyFont="1" applyBorder="1" applyAlignment="1" applyProtection="1">
      <alignment horizontal="center" vertical="center"/>
      <protection hidden="1"/>
    </xf>
    <xf numFmtId="1" fontId="4" fillId="0" borderId="22" xfId="54" applyNumberFormat="1" applyFont="1" applyBorder="1" applyAlignment="1" applyProtection="1">
      <alignment horizontal="center" vertical="center"/>
      <protection hidden="1"/>
    </xf>
    <xf numFmtId="1" fontId="4" fillId="0" borderId="23" xfId="54" applyNumberFormat="1" applyFont="1" applyBorder="1" applyAlignment="1" applyProtection="1">
      <alignment horizontal="center" vertical="center"/>
      <protection hidden="1"/>
    </xf>
    <xf numFmtId="1" fontId="4" fillId="0" borderId="11" xfId="54" applyNumberFormat="1" applyFont="1" applyBorder="1" applyAlignment="1" applyProtection="1">
      <alignment horizontal="center" vertical="center"/>
      <protection hidden="1"/>
    </xf>
    <xf numFmtId="1" fontId="4" fillId="0" borderId="22" xfId="54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54" applyNumberFormat="1" applyFont="1" applyFill="1" applyBorder="1" applyAlignment="1" applyProtection="1">
      <alignment horizontal="center" vertical="center"/>
      <protection hidden="1"/>
    </xf>
    <xf numFmtId="49" fontId="4" fillId="0" borderId="25" xfId="54" applyNumberFormat="1" applyFont="1" applyFill="1" applyBorder="1" applyAlignment="1" applyProtection="1">
      <alignment horizontal="center" vertical="center"/>
      <protection hidden="1"/>
    </xf>
    <xf numFmtId="1" fontId="2" fillId="0" borderId="26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16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27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28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1" fontId="4" fillId="0" borderId="17" xfId="54" applyNumberFormat="1" applyFont="1" applyFill="1" applyBorder="1" applyAlignment="1" applyProtection="1">
      <alignment horizontal="center" vertical="center" shrinkToFit="1"/>
      <protection/>
    </xf>
    <xf numFmtId="1" fontId="4" fillId="0" borderId="18" xfId="54" applyNumberFormat="1" applyFont="1" applyFill="1" applyBorder="1" applyAlignment="1" applyProtection="1">
      <alignment horizontal="center" vertical="center" shrinkToFit="1"/>
      <protection/>
    </xf>
    <xf numFmtId="1" fontId="4" fillId="0" borderId="20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54" applyNumberFormat="1" applyFont="1" applyFill="1">
      <alignment/>
      <protection/>
    </xf>
    <xf numFmtId="1" fontId="4" fillId="0" borderId="0" xfId="54" applyNumberFormat="1" applyFont="1">
      <alignment/>
      <protection/>
    </xf>
    <xf numFmtId="1" fontId="4" fillId="0" borderId="22" xfId="54" applyNumberFormat="1" applyFont="1" applyFill="1" applyBorder="1" applyAlignment="1" applyProtection="1">
      <alignment horizontal="center" vertical="center" shrinkToFit="1"/>
      <protection/>
    </xf>
    <xf numFmtId="1" fontId="4" fillId="0" borderId="23" xfId="54" applyNumberFormat="1" applyFont="1" applyFill="1" applyBorder="1" applyAlignment="1" applyProtection="1">
      <alignment horizontal="center" vertical="center" shrinkToFit="1"/>
      <protection/>
    </xf>
    <xf numFmtId="1" fontId="4" fillId="0" borderId="11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21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11" xfId="54" applyNumberFormat="1" applyFont="1" applyFill="1" applyBorder="1" applyAlignment="1" applyProtection="1">
      <alignment horizontal="center" vertical="center" shrinkToFit="1"/>
      <protection/>
    </xf>
    <xf numFmtId="1" fontId="4" fillId="0" borderId="23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21" xfId="54" applyNumberFormat="1" applyFont="1" applyFill="1" applyBorder="1" applyAlignment="1" applyProtection="1">
      <alignment horizontal="center" vertical="center" shrinkToFit="1"/>
      <protection/>
    </xf>
    <xf numFmtId="1" fontId="2" fillId="0" borderId="0" xfId="54" applyNumberFormat="1" applyFont="1" applyFill="1">
      <alignment/>
      <protection/>
    </xf>
    <xf numFmtId="1" fontId="2" fillId="0" borderId="29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16" xfId="54" applyNumberFormat="1" applyFont="1" applyFill="1" applyBorder="1" applyAlignment="1" applyProtection="1">
      <alignment horizontal="center" vertical="center" shrinkToFit="1"/>
      <protection/>
    </xf>
    <xf numFmtId="1" fontId="2" fillId="0" borderId="26" xfId="54" applyNumberFormat="1" applyFont="1" applyFill="1" applyBorder="1" applyAlignment="1" applyProtection="1">
      <alignment horizontal="center" vertical="center" shrinkToFit="1"/>
      <protection/>
    </xf>
    <xf numFmtId="1" fontId="2" fillId="0" borderId="27" xfId="54" applyNumberFormat="1" applyFont="1" applyFill="1" applyBorder="1" applyAlignment="1" applyProtection="1">
      <alignment horizontal="center" vertical="center" shrinkToFit="1"/>
      <protection/>
    </xf>
    <xf numFmtId="1" fontId="2" fillId="0" borderId="28" xfId="54" applyNumberFormat="1" applyFont="1" applyFill="1" applyBorder="1" applyAlignment="1" applyProtection="1">
      <alignment horizontal="center" vertical="center" shrinkToFit="1"/>
      <protection/>
    </xf>
    <xf numFmtId="1" fontId="4" fillId="0" borderId="19" xfId="54" applyNumberFormat="1" applyFont="1" applyFill="1" applyBorder="1" applyAlignment="1" applyProtection="1">
      <alignment horizontal="center" vertical="center" shrinkToFit="1"/>
      <protection/>
    </xf>
    <xf numFmtId="1" fontId="4" fillId="0" borderId="30" xfId="54" applyNumberFormat="1" applyFont="1" applyFill="1" applyBorder="1" applyAlignment="1" applyProtection="1">
      <alignment horizontal="center" vertical="center" shrinkToFit="1"/>
      <protection/>
    </xf>
    <xf numFmtId="1" fontId="4" fillId="0" borderId="31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30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14" xfId="54" applyNumberFormat="1" applyFont="1" applyFill="1" applyBorder="1" applyAlignment="1" applyProtection="1">
      <alignment horizontal="center" vertical="center" shrinkToFit="1"/>
      <protection/>
    </xf>
    <xf numFmtId="1" fontId="4" fillId="0" borderId="32" xfId="54" applyNumberFormat="1" applyFont="1" applyFill="1" applyBorder="1" applyAlignment="1" applyProtection="1">
      <alignment horizontal="center" vertical="center" shrinkToFit="1"/>
      <protection/>
    </xf>
    <xf numFmtId="1" fontId="4" fillId="0" borderId="33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34" xfId="54" applyNumberFormat="1" applyFont="1" applyFill="1" applyBorder="1" applyAlignment="1" applyProtection="1">
      <alignment horizontal="center" vertical="center" shrinkToFit="1"/>
      <protection hidden="1"/>
    </xf>
    <xf numFmtId="49" fontId="4" fillId="0" borderId="35" xfId="54" applyNumberFormat="1" applyFont="1" applyFill="1" applyBorder="1" applyAlignment="1" applyProtection="1">
      <alignment horizontal="center" vertical="center"/>
      <protection hidden="1"/>
    </xf>
    <xf numFmtId="49" fontId="4" fillId="0" borderId="36" xfId="54" applyNumberFormat="1" applyFont="1" applyFill="1" applyBorder="1" applyAlignment="1" applyProtection="1">
      <alignment horizontal="center" vertical="center"/>
      <protection hidden="1"/>
    </xf>
    <xf numFmtId="1" fontId="4" fillId="0" borderId="37" xfId="54" applyNumberFormat="1" applyFont="1" applyFill="1" applyBorder="1" applyAlignment="1" applyProtection="1">
      <alignment horizontal="center" vertical="center" shrinkToFit="1"/>
      <protection/>
    </xf>
    <xf numFmtId="1" fontId="4" fillId="0" borderId="38" xfId="54" applyNumberFormat="1" applyFont="1" applyFill="1" applyBorder="1" applyAlignment="1" applyProtection="1">
      <alignment horizontal="center" vertical="center" shrinkToFit="1"/>
      <protection/>
    </xf>
    <xf numFmtId="1" fontId="4" fillId="0" borderId="39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40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39" xfId="54" applyNumberFormat="1" applyFont="1" applyFill="1" applyBorder="1" applyAlignment="1" applyProtection="1">
      <alignment horizontal="center" vertical="center" shrinkToFit="1"/>
      <protection/>
    </xf>
    <xf numFmtId="1" fontId="4" fillId="0" borderId="40" xfId="54" applyNumberFormat="1" applyFont="1" applyFill="1" applyBorder="1" applyAlignment="1" applyProtection="1">
      <alignment horizontal="center" vertical="center" shrinkToFit="1"/>
      <protection/>
    </xf>
    <xf numFmtId="1" fontId="4" fillId="0" borderId="20" xfId="54" applyNumberFormat="1" applyFont="1" applyFill="1" applyBorder="1" applyAlignment="1" applyProtection="1">
      <alignment horizontal="center" vertical="center" shrinkToFit="1"/>
      <protection/>
    </xf>
    <xf numFmtId="1" fontId="4" fillId="0" borderId="33" xfId="54" applyNumberFormat="1" applyFont="1" applyBorder="1" applyAlignment="1" applyProtection="1">
      <alignment horizontal="center" vertical="center"/>
      <protection hidden="1"/>
    </xf>
    <xf numFmtId="1" fontId="4" fillId="0" borderId="41" xfId="54" applyNumberFormat="1" applyFont="1" applyFill="1" applyBorder="1" applyAlignment="1" applyProtection="1">
      <alignment horizontal="center" vertical="center" shrinkToFit="1"/>
      <protection/>
    </xf>
    <xf numFmtId="1" fontId="4" fillId="0" borderId="33" xfId="54" applyNumberFormat="1" applyFont="1" applyFill="1" applyBorder="1" applyAlignment="1" applyProtection="1">
      <alignment horizontal="center" vertical="center" shrinkToFit="1"/>
      <protection/>
    </xf>
    <xf numFmtId="1" fontId="2" fillId="0" borderId="22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23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11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21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54" applyNumberFormat="1" applyFont="1" applyFill="1" applyBorder="1">
      <alignment/>
      <protection/>
    </xf>
    <xf numFmtId="1" fontId="4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1" fontId="4" fillId="0" borderId="17" xfId="54" applyNumberFormat="1" applyFont="1" applyBorder="1" applyProtection="1">
      <alignment/>
      <protection hidden="1"/>
    </xf>
    <xf numFmtId="1" fontId="4" fillId="0" borderId="18" xfId="54" applyNumberFormat="1" applyFont="1" applyBorder="1" applyProtection="1">
      <alignment/>
      <protection hidden="1"/>
    </xf>
    <xf numFmtId="1" fontId="4" fillId="0" borderId="19" xfId="54" applyNumberFormat="1" applyFont="1" applyBorder="1" applyProtection="1">
      <alignment/>
      <protection hidden="1"/>
    </xf>
    <xf numFmtId="1" fontId="4" fillId="0" borderId="20" xfId="54" applyNumberFormat="1" applyFont="1" applyBorder="1" applyProtection="1">
      <alignment/>
      <protection hidden="1"/>
    </xf>
    <xf numFmtId="1" fontId="4" fillId="0" borderId="33" xfId="54" applyNumberFormat="1" applyFont="1" applyBorder="1" applyProtection="1">
      <alignment/>
      <protection hidden="1"/>
    </xf>
    <xf numFmtId="1" fontId="4" fillId="0" borderId="41" xfId="54" applyNumberFormat="1" applyFont="1" applyBorder="1" applyProtection="1">
      <alignment/>
      <protection hidden="1"/>
    </xf>
    <xf numFmtId="1" fontId="4" fillId="0" borderId="42" xfId="54" applyNumberFormat="1" applyFont="1" applyBorder="1" applyProtection="1">
      <alignment/>
      <protection hidden="1"/>
    </xf>
    <xf numFmtId="1" fontId="4" fillId="0" borderId="34" xfId="54" applyNumberFormat="1" applyFont="1" applyBorder="1" applyProtection="1">
      <alignment/>
      <protection hidden="1"/>
    </xf>
    <xf numFmtId="49" fontId="2" fillId="0" borderId="43" xfId="54" applyNumberFormat="1" applyFont="1" applyFill="1" applyBorder="1" applyAlignment="1" applyProtection="1">
      <alignment horizontal="left" vertical="top" wrapText="1"/>
      <protection/>
    </xf>
    <xf numFmtId="1" fontId="2" fillId="0" borderId="0" xfId="54" applyNumberFormat="1" applyFont="1" applyFill="1" applyBorder="1">
      <alignment/>
      <protection/>
    </xf>
    <xf numFmtId="1" fontId="2" fillId="0" borderId="0" xfId="54" applyNumberFormat="1" applyFont="1" applyBorder="1">
      <alignment/>
      <protection/>
    </xf>
    <xf numFmtId="0" fontId="2" fillId="0" borderId="0" xfId="54" applyFont="1" applyBorder="1">
      <alignment/>
      <protection/>
    </xf>
    <xf numFmtId="0" fontId="36" fillId="0" borderId="0" xfId="54" applyFont="1" applyBorder="1">
      <alignment/>
      <protection/>
    </xf>
    <xf numFmtId="1" fontId="2" fillId="0" borderId="29" xfId="54" applyNumberFormat="1" applyFont="1" applyFill="1" applyBorder="1">
      <alignment/>
      <protection/>
    </xf>
    <xf numFmtId="1" fontId="2" fillId="0" borderId="29" xfId="54" applyNumberFormat="1" applyFont="1" applyBorder="1">
      <alignment/>
      <protection/>
    </xf>
    <xf numFmtId="0" fontId="2" fillId="0" borderId="29" xfId="54" applyFont="1" applyBorder="1">
      <alignment/>
      <protection/>
    </xf>
    <xf numFmtId="1" fontId="4" fillId="0" borderId="12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12" xfId="54" applyNumberFormat="1" applyFont="1" applyFill="1" applyBorder="1" applyAlignment="1" applyProtection="1">
      <alignment horizontal="center" vertical="center" shrinkToFit="1"/>
      <protection/>
    </xf>
    <xf numFmtId="1" fontId="4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10" xfId="54" applyNumberFormat="1" applyFont="1" applyFill="1" applyBorder="1" applyAlignment="1" applyProtection="1">
      <alignment horizontal="center" vertical="center" shrinkToFit="1"/>
      <protection/>
    </xf>
    <xf numFmtId="1" fontId="4" fillId="0" borderId="44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44" xfId="54" applyNumberFormat="1" applyFont="1" applyFill="1" applyBorder="1" applyAlignment="1" applyProtection="1">
      <alignment horizontal="center" vertical="center" shrinkToFit="1"/>
      <protection/>
    </xf>
    <xf numFmtId="1" fontId="4" fillId="0" borderId="45" xfId="54" applyNumberFormat="1" applyFont="1" applyFill="1" applyBorder="1" applyAlignment="1" applyProtection="1">
      <alignment horizontal="center" vertical="center" shrinkToFit="1"/>
      <protection/>
    </xf>
    <xf numFmtId="49" fontId="37" fillId="0" borderId="0" xfId="54" applyNumberFormat="1" applyFont="1" applyFill="1" applyBorder="1" applyAlignment="1" applyProtection="1">
      <alignment horizontal="center" vertical="center"/>
      <protection hidden="1"/>
    </xf>
    <xf numFmtId="49" fontId="36" fillId="0" borderId="0" xfId="54" applyNumberFormat="1" applyFont="1" applyFill="1" applyBorder="1" applyAlignment="1" applyProtection="1">
      <alignment horizontal="left" vertical="top" wrapText="1"/>
      <protection/>
    </xf>
    <xf numFmtId="1" fontId="36" fillId="0" borderId="0" xfId="54" applyNumberFormat="1" applyFont="1" applyFill="1" applyBorder="1" applyAlignment="1" applyProtection="1">
      <alignment horizontal="center" vertical="center" shrinkToFit="1"/>
      <protection/>
    </xf>
    <xf numFmtId="1" fontId="36" fillId="0" borderId="0" xfId="54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54" applyNumberFormat="1" applyFont="1" applyBorder="1" applyAlignment="1" applyProtection="1">
      <alignment horizontal="left" vertical="center"/>
      <protection hidden="1"/>
    </xf>
    <xf numFmtId="49" fontId="8" fillId="0" borderId="0" xfId="54" applyNumberFormat="1" applyFont="1" applyBorder="1" applyAlignment="1" applyProtection="1">
      <alignment horizontal="center"/>
      <protection hidden="1"/>
    </xf>
    <xf numFmtId="1" fontId="8" fillId="0" borderId="0" xfId="54" applyNumberFormat="1" applyFont="1" applyBorder="1" applyProtection="1">
      <alignment/>
      <protection hidden="1"/>
    </xf>
    <xf numFmtId="0" fontId="35" fillId="0" borderId="0" xfId="54">
      <alignment/>
      <protection/>
    </xf>
    <xf numFmtId="0" fontId="35" fillId="0" borderId="0" xfId="54" applyBorder="1">
      <alignment/>
      <protection/>
    </xf>
    <xf numFmtId="0" fontId="35" fillId="0" borderId="10" xfId="54" applyBorder="1" applyAlignment="1">
      <alignment horizontal="center" vertical="center"/>
      <protection/>
    </xf>
    <xf numFmtId="0" fontId="35" fillId="0" borderId="10" xfId="54" applyFill="1" applyBorder="1" applyAlignment="1">
      <alignment horizontal="center" vertical="center"/>
      <protection/>
    </xf>
    <xf numFmtId="0" fontId="24" fillId="0" borderId="0" xfId="54" applyFont="1">
      <alignment/>
      <protection/>
    </xf>
    <xf numFmtId="0" fontId="24" fillId="0" borderId="10" xfId="54" applyFont="1" applyBorder="1" applyAlignment="1">
      <alignment vertical="top" wrapText="1"/>
      <protection/>
    </xf>
    <xf numFmtId="0" fontId="24" fillId="0" borderId="10" xfId="54" applyFont="1" applyBorder="1">
      <alignment/>
      <protection/>
    </xf>
    <xf numFmtId="0" fontId="17" fillId="0" borderId="0" xfId="0" applyFont="1" applyFill="1" applyAlignment="1">
      <alignment/>
    </xf>
    <xf numFmtId="165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14" fillId="20" borderId="10" xfId="0" applyNumberFormat="1" applyFont="1" applyFill="1" applyBorder="1" applyAlignment="1">
      <alignment horizontal="center" vertical="center"/>
    </xf>
    <xf numFmtId="49" fontId="4" fillId="0" borderId="25" xfId="54" applyNumberFormat="1" applyFont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30" fillId="0" borderId="46" xfId="0" applyFont="1" applyBorder="1" applyAlignment="1">
      <alignment horizontal="left" vertical="center" wrapText="1"/>
    </xf>
    <xf numFmtId="49" fontId="2" fillId="0" borderId="25" xfId="54" applyNumberFormat="1" applyFont="1" applyFill="1" applyBorder="1" applyAlignment="1" applyProtection="1">
      <alignment horizontal="center" vertical="center"/>
      <protection hidden="1"/>
    </xf>
    <xf numFmtId="1" fontId="2" fillId="0" borderId="14" xfId="54" applyNumberFormat="1" applyFont="1" applyFill="1" applyBorder="1" applyAlignment="1" applyProtection="1">
      <alignment horizontal="center" vertical="center" shrinkToFit="1"/>
      <protection hidden="1"/>
    </xf>
    <xf numFmtId="0" fontId="4" fillId="0" borderId="47" xfId="0" applyFont="1" applyFill="1" applyBorder="1" applyAlignment="1">
      <alignment horizontal="left" vertical="center" wrapText="1"/>
    </xf>
    <xf numFmtId="49" fontId="2" fillId="0" borderId="47" xfId="54" applyNumberFormat="1" applyFont="1" applyFill="1" applyBorder="1" applyAlignment="1" applyProtection="1">
      <alignment horizontal="left" vertical="top" wrapText="1"/>
      <protection/>
    </xf>
    <xf numFmtId="0" fontId="30" fillId="0" borderId="47" xfId="0" applyFont="1" applyBorder="1" applyAlignment="1">
      <alignment horizontal="left" vertical="center" wrapText="1"/>
    </xf>
    <xf numFmtId="0" fontId="1" fillId="0" borderId="0" xfId="55" applyFont="1">
      <alignment/>
      <protection/>
    </xf>
    <xf numFmtId="0" fontId="17" fillId="0" borderId="0" xfId="55" applyFont="1" applyFill="1">
      <alignment/>
      <protection/>
    </xf>
    <xf numFmtId="0" fontId="1" fillId="0" borderId="0" xfId="55" applyFont="1" applyFill="1">
      <alignment/>
      <protection/>
    </xf>
    <xf numFmtId="0" fontId="17" fillId="0" borderId="0" xfId="55" applyFont="1" applyAlignment="1">
      <alignment/>
      <protection/>
    </xf>
    <xf numFmtId="0" fontId="17" fillId="0" borderId="0" xfId="55" applyFont="1" applyAlignment="1">
      <alignment horizontal="left"/>
      <protection/>
    </xf>
    <xf numFmtId="0" fontId="1" fillId="0" borderId="0" xfId="55" applyFont="1" applyAlignment="1">
      <alignment/>
      <protection/>
    </xf>
    <xf numFmtId="0" fontId="17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4" fillId="0" borderId="0" xfId="55" applyFont="1" applyFill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5" fillId="0" borderId="0" xfId="55" applyFont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46" fillId="0" borderId="0" xfId="55" applyFont="1" applyAlignment="1">
      <alignment vertical="center"/>
      <protection/>
    </xf>
    <xf numFmtId="0" fontId="21" fillId="0" borderId="48" xfId="55" applyFont="1" applyFill="1" applyBorder="1" applyAlignment="1">
      <alignment vertical="center"/>
      <protection/>
    </xf>
    <xf numFmtId="0" fontId="46" fillId="0" borderId="48" xfId="55" applyFont="1" applyBorder="1" applyAlignment="1">
      <alignment vertical="center"/>
      <protection/>
    </xf>
    <xf numFmtId="0" fontId="46" fillId="0" borderId="0" xfId="55" applyFont="1" applyBorder="1" applyAlignment="1">
      <alignment vertical="center"/>
      <protection/>
    </xf>
    <xf numFmtId="0" fontId="25" fillId="0" borderId="0" xfId="55" applyFont="1" applyBorder="1" applyAlignment="1">
      <alignment vertical="center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0" fillId="0" borderId="0" xfId="55">
      <alignment/>
      <protection/>
    </xf>
    <xf numFmtId="0" fontId="24" fillId="0" borderId="10" xfId="53" applyFont="1" applyBorder="1" applyAlignment="1">
      <alignment horizontal="center" vertical="center"/>
      <protection/>
    </xf>
    <xf numFmtId="0" fontId="39" fillId="0" borderId="49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vertical="top" wrapText="1"/>
      <protection/>
    </xf>
    <xf numFmtId="0" fontId="35" fillId="0" borderId="0" xfId="53">
      <alignment/>
      <protection/>
    </xf>
    <xf numFmtId="0" fontId="14" fillId="0" borderId="50" xfId="0" applyFont="1" applyBorder="1" applyAlignment="1">
      <alignment horizontal="center" vertical="center" textRotation="90"/>
    </xf>
    <xf numFmtId="0" fontId="14" fillId="0" borderId="50" xfId="0" applyFont="1" applyBorder="1" applyAlignment="1">
      <alignment horizontal="center" vertical="center" textRotation="90" wrapText="1"/>
    </xf>
    <xf numFmtId="0" fontId="13" fillId="0" borderId="23" xfId="0" applyNumberFormat="1" applyFont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4" fillId="20" borderId="23" xfId="0" applyNumberFormat="1" applyFont="1" applyFill="1" applyBorder="1" applyAlignment="1">
      <alignment horizontal="center" vertical="center"/>
    </xf>
    <xf numFmtId="0" fontId="14" fillId="20" borderId="45" xfId="0" applyNumberFormat="1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 wrapText="1"/>
    </xf>
    <xf numFmtId="0" fontId="13" fillId="20" borderId="23" xfId="0" applyNumberFormat="1" applyFont="1" applyFill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20" borderId="44" xfId="0" applyNumberFormat="1" applyFont="1" applyFill="1" applyBorder="1" applyAlignment="1">
      <alignment horizontal="center" vertical="center"/>
    </xf>
    <xf numFmtId="1" fontId="4" fillId="0" borderId="11" xfId="54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4" fillId="0" borderId="51" xfId="0" applyFont="1" applyFill="1" applyBorder="1" applyAlignment="1">
      <alignment horizontal="left" vertical="center" wrapText="1"/>
    </xf>
    <xf numFmtId="0" fontId="35" fillId="0" borderId="22" xfId="54" applyBorder="1" applyAlignment="1">
      <alignment horizontal="center" vertical="center"/>
      <protection/>
    </xf>
    <xf numFmtId="0" fontId="35" fillId="0" borderId="17" xfId="54" applyBorder="1" applyAlignment="1">
      <alignment horizontal="center" vertical="center"/>
      <protection/>
    </xf>
    <xf numFmtId="0" fontId="35" fillId="0" borderId="12" xfId="54" applyFill="1" applyBorder="1" applyAlignment="1">
      <alignment horizontal="center" vertical="center"/>
      <protection/>
    </xf>
    <xf numFmtId="0" fontId="35" fillId="0" borderId="12" xfId="54" applyBorder="1" applyAlignment="1">
      <alignment horizontal="center" vertical="center"/>
      <protection/>
    </xf>
    <xf numFmtId="0" fontId="35" fillId="0" borderId="44" xfId="54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25" fillId="24" borderId="48" xfId="55" applyFont="1" applyFill="1" applyBorder="1" applyAlignment="1">
      <alignment horizontal="left" vertical="center"/>
      <protection/>
    </xf>
    <xf numFmtId="0" fontId="25" fillId="24" borderId="48" xfId="55" applyFont="1" applyFill="1" applyBorder="1" applyAlignment="1">
      <alignment vertical="center"/>
      <protection/>
    </xf>
    <xf numFmtId="0" fontId="24" fillId="24" borderId="48" xfId="55" applyFont="1" applyFill="1" applyBorder="1" applyAlignment="1">
      <alignment vertical="center"/>
      <protection/>
    </xf>
    <xf numFmtId="0" fontId="24" fillId="24" borderId="0" xfId="55" applyFont="1" applyFill="1" applyAlignment="1">
      <alignment vertical="center"/>
      <protection/>
    </xf>
    <xf numFmtId="1" fontId="4" fillId="0" borderId="31" xfId="54" applyNumberFormat="1" applyFont="1" applyBorder="1" applyAlignment="1" applyProtection="1">
      <alignment horizontal="center" vertical="center"/>
      <protection hidden="1"/>
    </xf>
    <xf numFmtId="0" fontId="49" fillId="0" borderId="43" xfId="0" applyFont="1" applyBorder="1" applyAlignment="1">
      <alignment horizontal="justify" vertical="top" wrapText="1"/>
    </xf>
    <xf numFmtId="0" fontId="49" fillId="0" borderId="43" xfId="0" applyFont="1" applyBorder="1" applyAlignment="1">
      <alignment vertical="top" wrapText="1"/>
    </xf>
    <xf numFmtId="1" fontId="4" fillId="0" borderId="17" xfId="54" applyNumberFormat="1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>
      <alignment vertical="top" wrapText="1"/>
    </xf>
    <xf numFmtId="1" fontId="4" fillId="0" borderId="31" xfId="54" applyNumberFormat="1" applyFont="1" applyFill="1" applyBorder="1" applyAlignment="1" applyProtection="1">
      <alignment horizontal="center" vertical="center"/>
      <protection hidden="1"/>
    </xf>
    <xf numFmtId="1" fontId="4" fillId="0" borderId="30" xfId="54" applyNumberFormat="1" applyFont="1" applyFill="1" applyBorder="1" applyAlignment="1" applyProtection="1">
      <alignment horizontal="center" vertical="center"/>
      <protection hidden="1"/>
    </xf>
    <xf numFmtId="1" fontId="6" fillId="20" borderId="43" xfId="53" applyNumberFormat="1" applyFont="1" applyFill="1" applyBorder="1" applyAlignment="1" applyProtection="1">
      <alignment horizontal="center" vertical="center" shrinkToFit="1"/>
      <protection/>
    </xf>
    <xf numFmtId="49" fontId="2" fillId="20" borderId="15" xfId="54" applyNumberFormat="1" applyFont="1" applyFill="1" applyBorder="1" applyAlignment="1" applyProtection="1">
      <alignment horizontal="center" vertical="center"/>
      <protection hidden="1"/>
    </xf>
    <xf numFmtId="1" fontId="2" fillId="20" borderId="16" xfId="54" applyNumberFormat="1" applyFont="1" applyFill="1" applyBorder="1" applyAlignment="1" applyProtection="1">
      <alignment horizontal="center" vertical="center"/>
      <protection hidden="1"/>
    </xf>
    <xf numFmtId="1" fontId="2" fillId="20" borderId="28" xfId="54" applyNumberFormat="1" applyFont="1" applyFill="1" applyBorder="1" applyAlignment="1" applyProtection="1">
      <alignment horizontal="center" vertical="center"/>
      <protection hidden="1"/>
    </xf>
    <xf numFmtId="0" fontId="4" fillId="20" borderId="0" xfId="54" applyFont="1" applyFill="1">
      <alignment/>
      <protection/>
    </xf>
    <xf numFmtId="49" fontId="2" fillId="20" borderId="43" xfId="54" applyNumberFormat="1" applyFont="1" applyFill="1" applyBorder="1" applyAlignment="1" applyProtection="1">
      <alignment horizontal="left" vertical="center" wrapText="1"/>
      <protection hidden="1"/>
    </xf>
    <xf numFmtId="1" fontId="2" fillId="20" borderId="16" xfId="54" applyNumberFormat="1" applyFont="1" applyFill="1" applyBorder="1" applyAlignment="1" applyProtection="1">
      <alignment horizontal="center" vertical="center" shrinkToFit="1"/>
      <protection hidden="1"/>
    </xf>
    <xf numFmtId="1" fontId="2" fillId="20" borderId="27" xfId="54" applyNumberFormat="1" applyFont="1" applyFill="1" applyBorder="1" applyAlignment="1" applyProtection="1">
      <alignment horizontal="center" vertical="center" shrinkToFit="1"/>
      <protection hidden="1"/>
    </xf>
    <xf numFmtId="1" fontId="2" fillId="20" borderId="28" xfId="54" applyNumberFormat="1" applyFont="1" applyFill="1" applyBorder="1" applyAlignment="1" applyProtection="1">
      <alignment horizontal="center" vertical="center" shrinkToFit="1"/>
      <protection hidden="1"/>
    </xf>
    <xf numFmtId="1" fontId="2" fillId="20" borderId="0" xfId="54" applyNumberFormat="1" applyFont="1" applyFill="1">
      <alignment/>
      <protection/>
    </xf>
    <xf numFmtId="0" fontId="2" fillId="20" borderId="0" xfId="54" applyFont="1" applyFill="1">
      <alignment/>
      <protection/>
    </xf>
    <xf numFmtId="49" fontId="2" fillId="20" borderId="43" xfId="54" applyNumberFormat="1" applyFont="1" applyFill="1" applyBorder="1" applyAlignment="1" applyProtection="1">
      <alignment horizontal="left" vertical="top" wrapText="1"/>
      <protection hidden="1"/>
    </xf>
    <xf numFmtId="1" fontId="2" fillId="20" borderId="27" xfId="54" applyNumberFormat="1" applyFont="1" applyFill="1" applyBorder="1" applyAlignment="1" applyProtection="1">
      <alignment horizontal="center" vertical="center"/>
      <protection hidden="1"/>
    </xf>
    <xf numFmtId="1" fontId="2" fillId="20" borderId="0" xfId="54" applyNumberFormat="1" applyFont="1" applyFill="1" applyBorder="1">
      <alignment/>
      <protection/>
    </xf>
    <xf numFmtId="0" fontId="2" fillId="20" borderId="0" xfId="54" applyFont="1" applyFill="1" applyBorder="1">
      <alignment/>
      <protection/>
    </xf>
    <xf numFmtId="0" fontId="1" fillId="0" borderId="52" xfId="0" applyFont="1" applyBorder="1" applyAlignment="1">
      <alignment vertical="top" wrapText="1"/>
    </xf>
    <xf numFmtId="1" fontId="4" fillId="0" borderId="32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30" xfId="54" applyNumberFormat="1" applyFont="1" applyBorder="1" applyAlignment="1" applyProtection="1">
      <alignment horizontal="center" vertical="center"/>
      <protection hidden="1"/>
    </xf>
    <xf numFmtId="49" fontId="2" fillId="0" borderId="51" xfId="54" applyNumberFormat="1" applyFont="1" applyFill="1" applyBorder="1" applyAlignment="1" applyProtection="1">
      <alignment horizontal="left" vertical="top" wrapText="1"/>
      <protection hidden="1"/>
    </xf>
    <xf numFmtId="1" fontId="4" fillId="0" borderId="41" xfId="54" applyNumberFormat="1" applyFont="1" applyBorder="1" applyAlignment="1" applyProtection="1">
      <alignment horizontal="center" vertical="center"/>
      <protection hidden="1"/>
    </xf>
    <xf numFmtId="0" fontId="4" fillId="0" borderId="0" xfId="54" applyFont="1" applyFill="1">
      <alignment/>
      <protection/>
    </xf>
    <xf numFmtId="49" fontId="4" fillId="0" borderId="52" xfId="54" applyNumberFormat="1" applyFont="1" applyFill="1" applyBorder="1" applyAlignment="1" applyProtection="1">
      <alignment horizontal="center" vertical="center"/>
      <protection hidden="1"/>
    </xf>
    <xf numFmtId="49" fontId="4" fillId="0" borderId="51" xfId="54" applyNumberFormat="1" applyFont="1" applyFill="1" applyBorder="1" applyAlignment="1" applyProtection="1">
      <alignment horizontal="center" vertical="center"/>
      <protection hidden="1"/>
    </xf>
    <xf numFmtId="49" fontId="4" fillId="0" borderId="53" xfId="54" applyNumberFormat="1" applyFont="1" applyFill="1" applyBorder="1" applyAlignment="1" applyProtection="1">
      <alignment horizontal="center" vertical="center"/>
      <protection hidden="1"/>
    </xf>
    <xf numFmtId="0" fontId="30" fillId="0" borderId="5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textRotation="90" wrapText="1"/>
    </xf>
    <xf numFmtId="165" fontId="14" fillId="20" borderId="12" xfId="0" applyNumberFormat="1" applyFont="1" applyFill="1" applyBorder="1" applyAlignment="1">
      <alignment horizontal="center" vertical="center"/>
    </xf>
    <xf numFmtId="0" fontId="14" fillId="20" borderId="12" xfId="0" applyNumberFormat="1" applyFont="1" applyFill="1" applyBorder="1" applyAlignment="1">
      <alignment horizontal="center" vertical="center"/>
    </xf>
    <xf numFmtId="0" fontId="14" fillId="20" borderId="18" xfId="0" applyNumberFormat="1" applyFont="1" applyFill="1" applyBorder="1" applyAlignment="1">
      <alignment horizontal="center" vertical="center"/>
    </xf>
    <xf numFmtId="0" fontId="14" fillId="2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/>
    </xf>
    <xf numFmtId="0" fontId="40" fillId="0" borderId="10" xfId="56" applyFont="1" applyFill="1" applyBorder="1" applyAlignment="1">
      <alignment horizontal="left" vertical="center" wrapText="1"/>
      <protection/>
    </xf>
    <xf numFmtId="165" fontId="14" fillId="20" borderId="44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40" fillId="0" borderId="0" xfId="56" applyFont="1" applyFill="1" applyBorder="1" applyAlignment="1">
      <alignment horizontal="left" vertical="center" wrapText="1"/>
      <protection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1" fontId="4" fillId="0" borderId="54" xfId="53" applyNumberFormat="1" applyFont="1" applyFill="1" applyBorder="1" applyAlignment="1" applyProtection="1">
      <alignment horizontal="center" vertical="center"/>
      <protection hidden="1"/>
    </xf>
    <xf numFmtId="0" fontId="35" fillId="0" borderId="16" xfId="54" applyBorder="1" applyAlignment="1">
      <alignment horizontal="center" vertical="center"/>
      <protection/>
    </xf>
    <xf numFmtId="0" fontId="35" fillId="0" borderId="55" xfId="54" applyFill="1" applyBorder="1" applyAlignment="1">
      <alignment horizontal="center" vertical="center"/>
      <protection/>
    </xf>
    <xf numFmtId="0" fontId="35" fillId="0" borderId="55" xfId="54" applyBorder="1" applyAlignment="1">
      <alignment horizontal="center" vertical="center"/>
      <protection/>
    </xf>
    <xf numFmtId="0" fontId="35" fillId="0" borderId="26" xfId="54" applyBorder="1" applyAlignment="1">
      <alignment horizontal="center" vertical="center"/>
      <protection/>
    </xf>
    <xf numFmtId="0" fontId="43" fillId="0" borderId="0" xfId="54" applyFont="1" applyBorder="1">
      <alignment/>
      <protection/>
    </xf>
    <xf numFmtId="0" fontId="43" fillId="0" borderId="0" xfId="54" applyFont="1">
      <alignment/>
      <protection/>
    </xf>
    <xf numFmtId="0" fontId="35" fillId="0" borderId="13" xfId="54" applyFill="1" applyBorder="1" applyAlignment="1">
      <alignment horizontal="center" vertical="center"/>
      <protection/>
    </xf>
    <xf numFmtId="0" fontId="35" fillId="0" borderId="56" xfId="54" applyBorder="1" applyAlignment="1">
      <alignment horizontal="center" vertical="center"/>
      <protection/>
    </xf>
    <xf numFmtId="0" fontId="35" fillId="0" borderId="13" xfId="54" applyBorder="1" applyAlignment="1">
      <alignment horizontal="center" vertical="center"/>
      <protection/>
    </xf>
    <xf numFmtId="0" fontId="35" fillId="0" borderId="57" xfId="54" applyFill="1" applyBorder="1" applyAlignment="1">
      <alignment horizontal="center" vertical="center"/>
      <protection/>
    </xf>
    <xf numFmtId="0" fontId="43" fillId="0" borderId="16" xfId="54" applyFont="1" applyBorder="1" applyAlignment="1">
      <alignment horizontal="center" vertical="center"/>
      <protection/>
    </xf>
    <xf numFmtId="0" fontId="43" fillId="0" borderId="55" xfId="54" applyFont="1" applyFill="1" applyBorder="1" applyAlignment="1">
      <alignment horizontal="center" vertical="center"/>
      <protection/>
    </xf>
    <xf numFmtId="0" fontId="43" fillId="0" borderId="55" xfId="54" applyFont="1" applyBorder="1" applyAlignment="1">
      <alignment horizontal="center" vertical="center"/>
      <protection/>
    </xf>
    <xf numFmtId="0" fontId="43" fillId="0" borderId="26" xfId="54" applyFont="1" applyFill="1" applyBorder="1" applyAlignment="1">
      <alignment horizontal="center" vertical="center"/>
      <protection/>
    </xf>
    <xf numFmtId="0" fontId="25" fillId="0" borderId="48" xfId="55" applyFont="1" applyFill="1" applyBorder="1" applyAlignment="1">
      <alignment horizontal="left" vertical="center"/>
      <protection/>
    </xf>
    <xf numFmtId="0" fontId="25" fillId="0" borderId="48" xfId="55" applyFont="1" applyFill="1" applyBorder="1" applyAlignment="1">
      <alignment vertical="center"/>
      <protection/>
    </xf>
    <xf numFmtId="0" fontId="24" fillId="0" borderId="48" xfId="5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5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3" fillId="0" borderId="10" xfId="54" applyNumberFormat="1" applyFont="1" applyFill="1" applyBorder="1" applyAlignment="1" applyProtection="1">
      <alignment horizontal="center" vertical="center" shrinkToFit="1"/>
      <protection hidden="1"/>
    </xf>
    <xf numFmtId="49" fontId="3" fillId="0" borderId="5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60" xfId="54" applyNumberFormat="1" applyFont="1" applyFill="1" applyBorder="1" applyAlignment="1" applyProtection="1">
      <alignment horizontal="center" vertical="center"/>
      <protection hidden="1"/>
    </xf>
    <xf numFmtId="1" fontId="2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31" fillId="0" borderId="25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49" fontId="30" fillId="0" borderId="23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49" fontId="33" fillId="0" borderId="23" xfId="0" applyNumberFormat="1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0" fontId="31" fillId="0" borderId="44" xfId="0" applyFont="1" applyFill="1" applyBorder="1" applyAlignment="1">
      <alignment horizontal="center" vertical="top" wrapText="1"/>
    </xf>
    <xf numFmtId="0" fontId="13" fillId="2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6" fillId="20" borderId="10" xfId="0" applyFont="1" applyFill="1" applyBorder="1" applyAlignment="1">
      <alignment horizontal="left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20" borderId="57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14" fillId="20" borderId="44" xfId="0" applyFont="1" applyFill="1" applyBorder="1" applyAlignment="1">
      <alignment horizontal="center" vertical="center" wrapText="1"/>
    </xf>
    <xf numFmtId="0" fontId="8" fillId="20" borderId="44" xfId="0" applyFont="1" applyFill="1" applyBorder="1" applyAlignment="1">
      <alignment horizontal="center" vertical="center"/>
    </xf>
    <xf numFmtId="0" fontId="8" fillId="20" borderId="44" xfId="0" applyFont="1" applyFill="1" applyBorder="1" applyAlignment="1">
      <alignment horizontal="center" vertical="center" wrapText="1"/>
    </xf>
    <xf numFmtId="0" fontId="36" fillId="21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23" xfId="0" applyFont="1" applyFill="1" applyBorder="1" applyAlignment="1">
      <alignment horizontal="center" vertical="center"/>
    </xf>
    <xf numFmtId="0" fontId="13" fillId="20" borderId="5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49" fontId="30" fillId="0" borderId="5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 wrapText="1"/>
    </xf>
    <xf numFmtId="49" fontId="2" fillId="0" borderId="22" xfId="54" applyNumberFormat="1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49" fontId="4" fillId="0" borderId="22" xfId="54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top" wrapText="1"/>
    </xf>
    <xf numFmtId="1" fontId="4" fillId="0" borderId="61" xfId="53" applyNumberFormat="1" applyFont="1" applyFill="1" applyBorder="1" applyAlignment="1" applyProtection="1">
      <alignment horizontal="center" vertical="center"/>
      <protection hidden="1"/>
    </xf>
    <xf numFmtId="1" fontId="4" fillId="0" borderId="59" xfId="53" applyNumberFormat="1" applyFont="1" applyFill="1" applyBorder="1" applyAlignment="1" applyProtection="1">
      <alignment horizontal="center" vertical="center"/>
      <protection hidden="1"/>
    </xf>
    <xf numFmtId="1" fontId="4" fillId="0" borderId="62" xfId="53" applyNumberFormat="1" applyFont="1" applyFill="1" applyBorder="1" applyAlignment="1" applyProtection="1">
      <alignment horizontal="center" vertical="center"/>
      <protection hidden="1"/>
    </xf>
    <xf numFmtId="1" fontId="4" fillId="0" borderId="17" xfId="54" applyNumberFormat="1" applyFont="1" applyBorder="1" applyAlignment="1" applyProtection="1">
      <alignment horizontal="center"/>
      <protection hidden="1"/>
    </xf>
    <xf numFmtId="1" fontId="4" fillId="0" borderId="33" xfId="54" applyNumberFormat="1" applyFont="1" applyBorder="1" applyAlignment="1" applyProtection="1">
      <alignment horizontal="center"/>
      <protection hidden="1"/>
    </xf>
    <xf numFmtId="49" fontId="4" fillId="0" borderId="53" xfId="0" applyNumberFormat="1" applyFont="1" applyBorder="1" applyAlignment="1" applyProtection="1">
      <alignment horizontal="center" vertical="center"/>
      <protection hidden="1"/>
    </xf>
    <xf numFmtId="49" fontId="4" fillId="0" borderId="46" xfId="54" applyNumberFormat="1" applyFont="1" applyBorder="1" applyAlignment="1" applyProtection="1">
      <alignment horizontal="center" vertical="center"/>
      <protection hidden="1"/>
    </xf>
    <xf numFmtId="1" fontId="2" fillId="20" borderId="63" xfId="54" applyNumberFormat="1" applyFont="1" applyFill="1" applyBorder="1" applyAlignment="1" applyProtection="1">
      <alignment horizontal="center" vertical="center"/>
      <protection hidden="1"/>
    </xf>
    <xf numFmtId="1" fontId="4" fillId="0" borderId="33" xfId="54" applyNumberFormat="1" applyFont="1" applyBorder="1" applyAlignment="1" applyProtection="1">
      <alignment horizontal="center" vertical="center" wrapText="1"/>
      <protection hidden="1"/>
    </xf>
    <xf numFmtId="49" fontId="2" fillId="0" borderId="0" xfId="54" applyNumberFormat="1" applyFont="1" applyBorder="1" applyAlignment="1" applyProtection="1">
      <alignment horizontal="center" vertical="center" wrapText="1"/>
      <protection hidden="1"/>
    </xf>
    <xf numFmtId="49" fontId="2" fillId="0" borderId="43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51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47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54" applyNumberFormat="1" applyFont="1" applyBorder="1" applyAlignment="1" applyProtection="1">
      <alignment horizontal="justify" vertical="center" wrapText="1"/>
      <protection hidden="1"/>
    </xf>
    <xf numFmtId="49" fontId="8" fillId="0" borderId="0" xfId="54" applyNumberFormat="1" applyFont="1" applyBorder="1" applyAlignment="1" applyProtection="1">
      <alignment horizontal="justify" vertical="center" wrapText="1"/>
      <protection hidden="1"/>
    </xf>
    <xf numFmtId="49" fontId="4" fillId="0" borderId="51" xfId="0" applyNumberFormat="1" applyFont="1" applyFill="1" applyBorder="1" applyAlignment="1" applyProtection="1">
      <alignment horizontal="center" vertical="center"/>
      <protection hidden="1"/>
    </xf>
    <xf numFmtId="49" fontId="4" fillId="0" borderId="47" xfId="0" applyNumberFormat="1" applyFont="1" applyFill="1" applyBorder="1" applyAlignment="1" applyProtection="1">
      <alignment horizontal="center" vertical="center"/>
      <protection hidden="1"/>
    </xf>
    <xf numFmtId="49" fontId="2" fillId="0" borderId="43" xfId="0" applyNumberFormat="1" applyFont="1" applyFill="1" applyBorder="1" applyAlignment="1" applyProtection="1">
      <alignment horizontal="center" vertical="center"/>
      <protection hidden="1"/>
    </xf>
    <xf numFmtId="49" fontId="4" fillId="0" borderId="52" xfId="0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>
      <alignment/>
      <protection/>
    </xf>
    <xf numFmtId="0" fontId="7" fillId="0" borderId="23" xfId="54" applyFont="1" applyBorder="1">
      <alignment/>
      <protection/>
    </xf>
    <xf numFmtId="0" fontId="7" fillId="0" borderId="44" xfId="54" applyFont="1" applyBorder="1" applyAlignment="1">
      <alignment horizontal="center" vertical="center" textRotation="90"/>
      <protection/>
    </xf>
    <xf numFmtId="0" fontId="7" fillId="0" borderId="44" xfId="54" applyFont="1" applyFill="1" applyBorder="1" applyAlignment="1">
      <alignment horizontal="center" vertical="center" textRotation="90"/>
      <protection/>
    </xf>
    <xf numFmtId="0" fontId="7" fillId="0" borderId="45" xfId="54" applyFont="1" applyFill="1" applyBorder="1" applyAlignment="1">
      <alignment horizontal="center" vertical="center" textRotation="90"/>
      <protection/>
    </xf>
    <xf numFmtId="1" fontId="2" fillId="20" borderId="26" xfId="54" applyNumberFormat="1" applyFont="1" applyFill="1" applyBorder="1" applyAlignment="1" applyProtection="1">
      <alignment horizontal="center" vertical="center"/>
      <protection hidden="1"/>
    </xf>
    <xf numFmtId="49" fontId="2" fillId="20" borderId="43" xfId="54" applyNumberFormat="1" applyFont="1" applyFill="1" applyBorder="1" applyAlignment="1" applyProtection="1">
      <alignment horizontal="center" vertical="center"/>
      <protection hidden="1"/>
    </xf>
    <xf numFmtId="49" fontId="2" fillId="0" borderId="51" xfId="0" applyNumberFormat="1" applyFont="1" applyFill="1" applyBorder="1" applyAlignment="1" applyProtection="1">
      <alignment horizontal="center" vertical="center"/>
      <protection hidden="1"/>
    </xf>
    <xf numFmtId="49" fontId="4" fillId="0" borderId="64" xfId="0" applyNumberFormat="1" applyFont="1" applyFill="1" applyBorder="1" applyAlignment="1" applyProtection="1">
      <alignment horizontal="center" vertical="center"/>
      <protection hidden="1"/>
    </xf>
    <xf numFmtId="49" fontId="2" fillId="20" borderId="29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49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48" xfId="54" applyNumberFormat="1" applyFont="1" applyBorder="1" applyAlignment="1" applyProtection="1">
      <alignment horizontal="justify" vertical="center" wrapText="1"/>
      <protection hidden="1"/>
    </xf>
    <xf numFmtId="49" fontId="4" fillId="0" borderId="49" xfId="54" applyNumberFormat="1" applyFont="1" applyBorder="1" applyAlignment="1" applyProtection="1">
      <alignment horizontal="justify" vertical="center" wrapText="1"/>
      <protection hidden="1"/>
    </xf>
    <xf numFmtId="49" fontId="4" fillId="0" borderId="49" xfId="54" applyNumberFormat="1" applyFont="1" applyBorder="1" applyAlignment="1" applyProtection="1">
      <alignment horizontal="left" vertical="center" wrapText="1"/>
      <protection hidden="1"/>
    </xf>
    <xf numFmtId="49" fontId="4" fillId="0" borderId="48" xfId="54" applyNumberFormat="1" applyFont="1" applyBorder="1" applyAlignment="1" applyProtection="1">
      <alignment horizontal="left" vertical="center" wrapText="1"/>
      <protection hidden="1"/>
    </xf>
    <xf numFmtId="49" fontId="4" fillId="0" borderId="5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top"/>
    </xf>
    <xf numFmtId="1" fontId="7" fillId="0" borderId="22" xfId="0" applyNumberFormat="1" applyFont="1" applyBorder="1" applyAlignment="1" applyProtection="1">
      <alignment horizontal="center" vertical="center" shrinkToFit="1"/>
      <protection hidden="1"/>
    </xf>
    <xf numFmtId="1" fontId="7" fillId="0" borderId="23" xfId="0" applyNumberFormat="1" applyFont="1" applyBorder="1" applyAlignment="1" applyProtection="1">
      <alignment horizontal="center" vertical="center" shrinkToFit="1"/>
      <protection hidden="1"/>
    </xf>
    <xf numFmtId="1" fontId="7" fillId="0" borderId="22" xfId="0" applyNumberFormat="1" applyFont="1" applyBorder="1" applyAlignment="1" applyProtection="1">
      <alignment horizontal="center" vertical="center" wrapText="1"/>
      <protection hidden="1"/>
    </xf>
    <xf numFmtId="1" fontId="7" fillId="0" borderId="23" xfId="0" applyNumberFormat="1" applyFont="1" applyBorder="1" applyAlignment="1" applyProtection="1">
      <alignment horizontal="center" vertical="center" wrapText="1"/>
      <protection hidden="1"/>
    </xf>
    <xf numFmtId="0" fontId="4" fillId="0" borderId="50" xfId="54" applyFont="1" applyBorder="1">
      <alignment/>
      <protection/>
    </xf>
    <xf numFmtId="0" fontId="4" fillId="0" borderId="30" xfId="54" applyFont="1" applyBorder="1">
      <alignment/>
      <protection/>
    </xf>
    <xf numFmtId="1" fontId="2" fillId="0" borderId="18" xfId="54" applyNumberFormat="1" applyFont="1" applyBorder="1" applyAlignment="1" applyProtection="1">
      <alignment horizontal="center" vertical="center"/>
      <protection hidden="1"/>
    </xf>
    <xf numFmtId="1" fontId="4" fillId="0" borderId="23" xfId="53" applyNumberFormat="1" applyFont="1" applyFill="1" applyBorder="1" applyAlignment="1" applyProtection="1">
      <alignment horizontal="center" vertical="center"/>
      <protection hidden="1"/>
    </xf>
    <xf numFmtId="1" fontId="4" fillId="0" borderId="18" xfId="53" applyNumberFormat="1" applyFont="1" applyFill="1" applyBorder="1" applyAlignment="1" applyProtection="1">
      <alignment horizontal="center" vertical="center"/>
      <protection hidden="1"/>
    </xf>
    <xf numFmtId="1" fontId="4" fillId="0" borderId="45" xfId="53" applyNumberFormat="1" applyFont="1" applyFill="1" applyBorder="1" applyAlignment="1" applyProtection="1">
      <alignment horizontal="center" vertical="center"/>
      <protection hidden="1"/>
    </xf>
    <xf numFmtId="1" fontId="2" fillId="0" borderId="17" xfId="54" applyNumberFormat="1" applyFont="1" applyBorder="1" applyAlignment="1" applyProtection="1">
      <alignment horizontal="center" vertical="center"/>
      <protection hidden="1"/>
    </xf>
    <xf numFmtId="1" fontId="4" fillId="0" borderId="58" xfId="54" applyNumberFormat="1" applyFont="1" applyBorder="1" applyAlignment="1" applyProtection="1">
      <alignment horizontal="center" vertical="center"/>
      <protection hidden="1"/>
    </xf>
    <xf numFmtId="1" fontId="4" fillId="0" borderId="45" xfId="54" applyNumberFormat="1" applyFont="1" applyBorder="1" applyAlignment="1" applyProtection="1">
      <alignment horizontal="center" vertical="center"/>
      <protection hidden="1"/>
    </xf>
    <xf numFmtId="1" fontId="2" fillId="0" borderId="20" xfId="54" applyNumberFormat="1" applyFont="1" applyBorder="1" applyAlignment="1" applyProtection="1">
      <alignment horizontal="center" vertical="center"/>
      <protection hidden="1"/>
    </xf>
    <xf numFmtId="1" fontId="4" fillId="0" borderId="65" xfId="54" applyNumberFormat="1" applyFont="1" applyBorder="1" applyAlignment="1" applyProtection="1">
      <alignment horizontal="center" vertical="center"/>
      <protection hidden="1"/>
    </xf>
    <xf numFmtId="0" fontId="7" fillId="0" borderId="11" xfId="54" applyFont="1" applyBorder="1">
      <alignment/>
      <protection/>
    </xf>
    <xf numFmtId="0" fontId="7" fillId="0" borderId="66" xfId="54" applyFont="1" applyBorder="1" applyAlignment="1">
      <alignment horizontal="center" vertical="center" textRotation="90"/>
      <protection/>
    </xf>
    <xf numFmtId="1" fontId="4" fillId="0" borderId="41" xfId="54" applyNumberFormat="1" applyFont="1" applyBorder="1" applyAlignment="1" applyProtection="1">
      <alignment horizontal="center" vertical="center" wrapText="1"/>
      <protection hidden="1"/>
    </xf>
    <xf numFmtId="1" fontId="4" fillId="0" borderId="58" xfId="54" applyNumberFormat="1" applyFont="1" applyBorder="1" applyAlignment="1" applyProtection="1">
      <alignment horizontal="center" vertical="center" wrapText="1"/>
      <protection hidden="1"/>
    </xf>
    <xf numFmtId="1" fontId="4" fillId="0" borderId="16" xfId="54" applyNumberFormat="1" applyFont="1" applyBorder="1" applyAlignment="1" applyProtection="1">
      <alignment horizontal="center" vertical="center"/>
      <protection hidden="1"/>
    </xf>
    <xf numFmtId="1" fontId="4" fillId="0" borderId="26" xfId="54" applyNumberFormat="1" applyFont="1" applyBorder="1" applyAlignment="1" applyProtection="1">
      <alignment horizontal="center" vertical="center"/>
      <protection hidden="1"/>
    </xf>
    <xf numFmtId="0" fontId="4" fillId="0" borderId="14" xfId="54" applyFont="1" applyBorder="1">
      <alignment/>
      <protection/>
    </xf>
    <xf numFmtId="0" fontId="7" fillId="0" borderId="19" xfId="54" applyFont="1" applyBorder="1">
      <alignment/>
      <protection/>
    </xf>
    <xf numFmtId="0" fontId="7" fillId="0" borderId="12" xfId="54" applyFont="1" applyBorder="1">
      <alignment/>
      <protection/>
    </xf>
    <xf numFmtId="1" fontId="6" fillId="0" borderId="43" xfId="53" applyNumberFormat="1" applyFont="1" applyFill="1" applyBorder="1" applyAlignment="1" applyProtection="1">
      <alignment horizontal="center" vertical="center" shrinkToFit="1"/>
      <protection/>
    </xf>
    <xf numFmtId="49" fontId="2" fillId="0" borderId="27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50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50" xfId="54" applyNumberFormat="1" applyFont="1" applyFill="1" applyBorder="1" applyAlignment="1" applyProtection="1">
      <alignment horizontal="center" vertical="center" shrinkToFit="1"/>
      <protection/>
    </xf>
    <xf numFmtId="49" fontId="51" fillId="0" borderId="0" xfId="0" applyNumberFormat="1" applyFont="1" applyBorder="1" applyAlignment="1" applyProtection="1">
      <alignment horizontal="lef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39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38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40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42" xfId="54" applyNumberFormat="1" applyFont="1" applyBorder="1" applyAlignment="1" applyProtection="1">
      <alignment horizontal="center" vertical="center"/>
      <protection hidden="1"/>
    </xf>
    <xf numFmtId="1" fontId="4" fillId="0" borderId="52" xfId="54" applyNumberFormat="1" applyFont="1" applyFill="1" applyBorder="1" applyAlignment="1" applyProtection="1">
      <alignment horizontal="center" vertical="center" shrinkToFit="1"/>
      <protection/>
    </xf>
    <xf numFmtId="1" fontId="2" fillId="0" borderId="47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47" xfId="54" applyNumberFormat="1" applyFont="1" applyFill="1" applyBorder="1" applyAlignment="1" applyProtection="1">
      <alignment horizontal="center" vertical="center" shrinkToFit="1"/>
      <protection/>
    </xf>
    <xf numFmtId="1" fontId="4" fillId="0" borderId="47" xfId="54" applyNumberFormat="1" applyFont="1" applyFill="1" applyBorder="1" applyAlignment="1" applyProtection="1">
      <alignment horizontal="center" vertical="center"/>
      <protection hidden="1"/>
    </xf>
    <xf numFmtId="49" fontId="4" fillId="0" borderId="46" xfId="0" applyNumberFormat="1" applyFont="1" applyBorder="1" applyAlignment="1" applyProtection="1">
      <alignment horizontal="center" vertical="center"/>
      <protection hidden="1"/>
    </xf>
    <xf numFmtId="1" fontId="2" fillId="0" borderId="53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19" xfId="54" applyNumberFormat="1" applyFont="1" applyBorder="1" applyAlignment="1" applyProtection="1">
      <alignment horizontal="center"/>
      <protection hidden="1"/>
    </xf>
    <xf numFmtId="1" fontId="4" fillId="0" borderId="42" xfId="54" applyNumberFormat="1" applyFont="1" applyBorder="1" applyAlignment="1" applyProtection="1">
      <alignment horizontal="center"/>
      <protection hidden="1"/>
    </xf>
    <xf numFmtId="0" fontId="1" fillId="0" borderId="67" xfId="0" applyFont="1" applyBorder="1" applyAlignment="1">
      <alignment vertical="top" wrapText="1"/>
    </xf>
    <xf numFmtId="49" fontId="2" fillId="0" borderId="48" xfId="54" applyNumberFormat="1" applyFont="1" applyFill="1" applyBorder="1" applyAlignment="1" applyProtection="1">
      <alignment horizontal="left" vertical="top" wrapText="1"/>
      <protection hidden="1"/>
    </xf>
    <xf numFmtId="49" fontId="2" fillId="0" borderId="49" xfId="54" applyNumberFormat="1" applyFont="1" applyFill="1" applyBorder="1" applyAlignment="1" applyProtection="1">
      <alignment horizontal="left" vertical="top" wrapText="1"/>
      <protection/>
    </xf>
    <xf numFmtId="49" fontId="2" fillId="0" borderId="49" xfId="54" applyNumberFormat="1" applyFont="1" applyBorder="1" applyAlignment="1" applyProtection="1">
      <alignment horizontal="justify" vertical="center" wrapText="1"/>
      <protection hidden="1"/>
    </xf>
    <xf numFmtId="0" fontId="4" fillId="0" borderId="49" xfId="0" applyFont="1" applyFill="1" applyBorder="1" applyAlignment="1">
      <alignment horizontal="left" vertical="center" wrapText="1"/>
    </xf>
    <xf numFmtId="0" fontId="30" fillId="0" borderId="68" xfId="0" applyFont="1" applyBorder="1" applyAlignment="1">
      <alignment horizontal="left" vertical="center" wrapText="1"/>
    </xf>
    <xf numFmtId="0" fontId="2" fillId="25" borderId="69" xfId="54" applyFont="1" applyFill="1" applyBorder="1" applyAlignment="1">
      <alignment horizontal="left" vertical="top" wrapText="1"/>
      <protection/>
    </xf>
    <xf numFmtId="49" fontId="2" fillId="0" borderId="47" xfId="54" applyNumberFormat="1" applyFont="1" applyFill="1" applyBorder="1" applyAlignment="1" applyProtection="1">
      <alignment horizontal="center" vertical="center"/>
      <protection hidden="1"/>
    </xf>
    <xf numFmtId="49" fontId="4" fillId="0" borderId="47" xfId="54" applyNumberFormat="1" applyFont="1" applyFill="1" applyBorder="1" applyAlignment="1" applyProtection="1">
      <alignment horizontal="center" vertical="center"/>
      <protection hidden="1"/>
    </xf>
    <xf numFmtId="49" fontId="4" fillId="0" borderId="47" xfId="54" applyNumberFormat="1" applyFont="1" applyBorder="1" applyAlignment="1" applyProtection="1">
      <alignment horizontal="center" vertical="center"/>
      <protection hidden="1"/>
    </xf>
    <xf numFmtId="49" fontId="4" fillId="0" borderId="46" xfId="54" applyNumberFormat="1" applyFont="1" applyFill="1" applyBorder="1" applyAlignment="1" applyProtection="1">
      <alignment horizontal="center" vertical="center"/>
      <protection hidden="1"/>
    </xf>
    <xf numFmtId="0" fontId="2" fillId="25" borderId="53" xfId="54" applyFont="1" applyFill="1" applyBorder="1" applyAlignment="1">
      <alignment horizontal="center" vertical="center" wrapText="1"/>
      <protection/>
    </xf>
    <xf numFmtId="1" fontId="2" fillId="0" borderId="26" xfId="54" applyNumberFormat="1" applyFont="1" applyBorder="1" applyAlignment="1" applyProtection="1">
      <alignment horizontal="center" vertical="center"/>
      <protection hidden="1"/>
    </xf>
    <xf numFmtId="1" fontId="4" fillId="0" borderId="34" xfId="54" applyNumberFormat="1" applyFont="1" applyBorder="1" applyAlignment="1" applyProtection="1">
      <alignment horizontal="center" vertical="center"/>
      <protection hidden="1"/>
    </xf>
    <xf numFmtId="1" fontId="4" fillId="0" borderId="57" xfId="54" applyNumberFormat="1" applyFont="1" applyBorder="1" applyAlignment="1" applyProtection="1">
      <alignment horizontal="center" vertical="center"/>
      <protection hidden="1"/>
    </xf>
    <xf numFmtId="49" fontId="4" fillId="0" borderId="0" xfId="54" applyNumberFormat="1" applyFont="1" applyBorder="1" applyAlignment="1" applyProtection="1">
      <alignment horizontal="left" vertical="center" wrapText="1"/>
      <protection hidden="1"/>
    </xf>
    <xf numFmtId="1" fontId="4" fillId="0" borderId="42" xfId="54" applyNumberFormat="1" applyFont="1" applyBorder="1" applyAlignment="1" applyProtection="1">
      <alignment horizontal="center" vertical="center" wrapText="1"/>
      <protection hidden="1"/>
    </xf>
    <xf numFmtId="1" fontId="2" fillId="0" borderId="19" xfId="54" applyNumberFormat="1" applyFont="1" applyFill="1" applyBorder="1" applyAlignment="1" applyProtection="1">
      <alignment horizontal="center" vertical="center" shrinkToFit="1"/>
      <protection hidden="1"/>
    </xf>
    <xf numFmtId="49" fontId="2" fillId="20" borderId="29" xfId="54" applyNumberFormat="1" applyFont="1" applyFill="1" applyBorder="1" applyAlignment="1" applyProtection="1">
      <alignment horizontal="left" vertical="top" wrapText="1"/>
      <protection/>
    </xf>
    <xf numFmtId="1" fontId="2" fillId="20" borderId="26" xfId="54" applyNumberFormat="1" applyFont="1" applyFill="1" applyBorder="1" applyAlignment="1" applyProtection="1">
      <alignment horizontal="center" vertical="center" shrinkToFit="1"/>
      <protection hidden="1"/>
    </xf>
    <xf numFmtId="0" fontId="2" fillId="25" borderId="43" xfId="54" applyFont="1" applyFill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left" vertical="top" wrapText="1"/>
      <protection/>
    </xf>
    <xf numFmtId="1" fontId="2" fillId="0" borderId="43" xfId="54" applyNumberFormat="1" applyFont="1" applyFill="1" applyBorder="1" applyAlignment="1" applyProtection="1">
      <alignment horizontal="center" shrinkToFit="1"/>
      <protection hidden="1"/>
    </xf>
    <xf numFmtId="1" fontId="2" fillId="20" borderId="15" xfId="54" applyNumberFormat="1" applyFont="1" applyFill="1" applyBorder="1" applyAlignment="1" applyProtection="1">
      <alignment horizontal="center" vertical="center"/>
      <protection hidden="1"/>
    </xf>
    <xf numFmtId="1" fontId="4" fillId="0" borderId="70" xfId="54" applyNumberFormat="1" applyFont="1" applyBorder="1" applyAlignment="1" applyProtection="1">
      <alignment horizontal="center" vertical="center"/>
      <protection hidden="1"/>
    </xf>
    <xf numFmtId="1" fontId="4" fillId="0" borderId="19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37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63" xfId="54" applyNumberFormat="1" applyFont="1" applyFill="1" applyBorder="1" applyAlignment="1" applyProtection="1">
      <alignment horizontal="center" vertical="center" shrinkToFit="1"/>
      <protection hidden="1"/>
    </xf>
    <xf numFmtId="49" fontId="4" fillId="0" borderId="15" xfId="54" applyNumberFormat="1" applyFont="1" applyBorder="1" applyAlignment="1" applyProtection="1">
      <alignment horizontal="center" vertical="center"/>
      <protection hidden="1"/>
    </xf>
    <xf numFmtId="1" fontId="4" fillId="0" borderId="55" xfId="54" applyNumberFormat="1" applyFont="1" applyBorder="1" applyAlignment="1" applyProtection="1">
      <alignment horizontal="center" vertical="center"/>
      <protection hidden="1"/>
    </xf>
    <xf numFmtId="1" fontId="4" fillId="0" borderId="27" xfId="54" applyNumberFormat="1" applyFont="1" applyBorder="1" applyAlignment="1" applyProtection="1">
      <alignment horizontal="center" vertical="center"/>
      <protection hidden="1"/>
    </xf>
    <xf numFmtId="1" fontId="2" fillId="20" borderId="55" xfId="54" applyNumberFormat="1" applyFont="1" applyFill="1" applyBorder="1" applyAlignment="1" applyProtection="1">
      <alignment horizontal="center" vertical="center"/>
      <protection hidden="1"/>
    </xf>
    <xf numFmtId="1" fontId="2" fillId="0" borderId="31" xfId="54" applyNumberFormat="1" applyFont="1" applyBorder="1" applyAlignment="1" applyProtection="1">
      <alignment horizontal="center" vertical="center"/>
      <protection hidden="1"/>
    </xf>
    <xf numFmtId="1" fontId="2" fillId="0" borderId="30" xfId="54" applyNumberFormat="1" applyFont="1" applyBorder="1" applyAlignment="1" applyProtection="1">
      <alignment horizontal="center" vertical="center"/>
      <protection hidden="1"/>
    </xf>
    <xf numFmtId="1" fontId="4" fillId="0" borderId="23" xfId="53" applyNumberFormat="1" applyFont="1" applyFill="1" applyBorder="1" applyAlignment="1" applyProtection="1">
      <alignment horizontal="center"/>
      <protection hidden="1"/>
    </xf>
    <xf numFmtId="1" fontId="6" fillId="0" borderId="52" xfId="53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Border="1" applyAlignment="1" applyProtection="1">
      <alignment vertical="center"/>
      <protection hidden="1"/>
    </xf>
    <xf numFmtId="1" fontId="2" fillId="20" borderId="43" xfId="54" applyNumberFormat="1" applyFont="1" applyFill="1" applyBorder="1" applyAlignment="1" applyProtection="1">
      <alignment horizontal="center" vertical="center" shrinkToFit="1"/>
      <protection hidden="1"/>
    </xf>
    <xf numFmtId="49" fontId="4" fillId="0" borderId="52" xfId="0" applyNumberFormat="1" applyFont="1" applyBorder="1" applyAlignment="1" applyProtection="1">
      <alignment horizontal="center" vertical="center"/>
      <protection hidden="1"/>
    </xf>
    <xf numFmtId="49" fontId="4" fillId="0" borderId="47" xfId="0" applyNumberFormat="1" applyFont="1" applyBorder="1" applyAlignment="1" applyProtection="1">
      <alignment horizontal="center" vertical="center"/>
      <protection hidden="1"/>
    </xf>
    <xf numFmtId="1" fontId="4" fillId="0" borderId="64" xfId="54" applyNumberFormat="1" applyFont="1" applyFill="1" applyBorder="1" applyAlignment="1" applyProtection="1">
      <alignment horizontal="center" vertical="center"/>
      <protection hidden="1"/>
    </xf>
    <xf numFmtId="1" fontId="4" fillId="0" borderId="58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43" xfId="54" applyNumberFormat="1" applyFont="1" applyFill="1" applyBorder="1" applyAlignment="1" applyProtection="1">
      <alignment horizontal="center" vertical="center" shrinkToFit="1"/>
      <protection hidden="1"/>
    </xf>
    <xf numFmtId="1" fontId="4" fillId="0" borderId="71" xfId="54" applyNumberFormat="1" applyFont="1" applyFill="1" applyBorder="1" applyAlignment="1" applyProtection="1">
      <alignment horizontal="center" vertical="center"/>
      <protection hidden="1"/>
    </xf>
    <xf numFmtId="1" fontId="4" fillId="0" borderId="70" xfId="54" applyNumberFormat="1" applyFont="1" applyFill="1" applyBorder="1" applyAlignment="1" applyProtection="1">
      <alignment horizontal="center" vertical="center"/>
      <protection hidden="1"/>
    </xf>
    <xf numFmtId="1" fontId="4" fillId="0" borderId="45" xfId="54" applyNumberFormat="1" applyFont="1" applyFill="1" applyBorder="1" applyAlignment="1" applyProtection="1">
      <alignment horizontal="center" vertical="center"/>
      <protection hidden="1"/>
    </xf>
    <xf numFmtId="1" fontId="4" fillId="0" borderId="58" xfId="54" applyNumberFormat="1" applyFont="1" applyFill="1" applyBorder="1" applyAlignment="1" applyProtection="1">
      <alignment horizontal="center" vertical="center"/>
      <protection hidden="1"/>
    </xf>
    <xf numFmtId="1" fontId="4" fillId="0" borderId="56" xfId="54" applyNumberFormat="1" applyFont="1" applyFill="1" applyBorder="1" applyAlignment="1" applyProtection="1">
      <alignment horizontal="center" vertical="center"/>
      <protection hidden="1"/>
    </xf>
    <xf numFmtId="1" fontId="4" fillId="0" borderId="54" xfId="54" applyNumberFormat="1" applyFont="1" applyFill="1" applyBorder="1" applyAlignment="1" applyProtection="1">
      <alignment horizontal="center" vertical="center"/>
      <protection hidden="1"/>
    </xf>
    <xf numFmtId="0" fontId="2" fillId="0" borderId="0" xfId="54" applyFont="1" applyFill="1">
      <alignment/>
      <protection/>
    </xf>
    <xf numFmtId="0" fontId="30" fillId="0" borderId="72" xfId="0" applyFont="1" applyBorder="1" applyAlignment="1">
      <alignment vertical="top" wrapText="1"/>
    </xf>
    <xf numFmtId="0" fontId="30" fillId="0" borderId="68" xfId="0" applyFont="1" applyBorder="1" applyAlignment="1">
      <alignment vertical="top" wrapText="1"/>
    </xf>
    <xf numFmtId="0" fontId="30" fillId="0" borderId="49" xfId="0" applyFont="1" applyBorder="1" applyAlignment="1">
      <alignment vertical="top" wrapText="1"/>
    </xf>
    <xf numFmtId="0" fontId="30" fillId="0" borderId="48" xfId="0" applyFont="1" applyBorder="1" applyAlignment="1">
      <alignment vertical="top" wrapText="1"/>
    </xf>
    <xf numFmtId="0" fontId="30" fillId="0" borderId="68" xfId="0" applyFont="1" applyFill="1" applyBorder="1" applyAlignment="1">
      <alignment horizontal="justify" wrapText="1"/>
    </xf>
    <xf numFmtId="49" fontId="4" fillId="0" borderId="64" xfId="54" applyNumberFormat="1" applyFont="1" applyFill="1" applyBorder="1" applyAlignment="1" applyProtection="1">
      <alignment horizontal="center" vertical="center"/>
      <protection hidden="1"/>
    </xf>
    <xf numFmtId="165" fontId="13" fillId="20" borderId="12" xfId="0" applyNumberFormat="1" applyFont="1" applyFill="1" applyBorder="1" applyAlignment="1">
      <alignment horizontal="center" vertical="center"/>
    </xf>
    <xf numFmtId="165" fontId="13" fillId="20" borderId="10" xfId="0" applyNumberFormat="1" applyFont="1" applyFill="1" applyBorder="1" applyAlignment="1">
      <alignment horizontal="center" vertical="center"/>
    </xf>
    <xf numFmtId="0" fontId="13" fillId="20" borderId="10" xfId="0" applyNumberFormat="1" applyFont="1" applyFill="1" applyBorder="1" applyAlignment="1">
      <alignment horizontal="center" vertical="center" wrapText="1"/>
    </xf>
    <xf numFmtId="0" fontId="13" fillId="20" borderId="10" xfId="0" applyNumberFormat="1" applyFont="1" applyFill="1" applyBorder="1" applyAlignment="1">
      <alignment horizontal="center" vertical="center"/>
    </xf>
    <xf numFmtId="0" fontId="13" fillId="20" borderId="44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textRotation="90"/>
    </xf>
    <xf numFmtId="0" fontId="14" fillId="0" borderId="50" xfId="0" applyFont="1" applyBorder="1" applyAlignment="1">
      <alignment horizontal="center" vertical="center" textRotation="90" wrapText="1"/>
    </xf>
    <xf numFmtId="0" fontId="14" fillId="0" borderId="73" xfId="0" applyFont="1" applyBorder="1" applyAlignment="1">
      <alignment horizontal="center" vertical="center" textRotation="90" wrapText="1"/>
    </xf>
    <xf numFmtId="0" fontId="15" fillId="0" borderId="48" xfId="0" applyFont="1" applyBorder="1" applyAlignment="1">
      <alignment/>
    </xf>
    <xf numFmtId="165" fontId="14" fillId="24" borderId="10" xfId="0" applyNumberFormat="1" applyFont="1" applyFill="1" applyBorder="1" applyAlignment="1">
      <alignment horizontal="center" vertical="center"/>
    </xf>
    <xf numFmtId="165" fontId="13" fillId="20" borderId="10" xfId="0" applyNumberFormat="1" applyFont="1" applyFill="1" applyBorder="1" applyAlignment="1">
      <alignment horizontal="center" vertical="center" wrapText="1"/>
    </xf>
    <xf numFmtId="165" fontId="13" fillId="20" borderId="44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left" vertical="center" wrapText="1"/>
    </xf>
    <xf numFmtId="0" fontId="13" fillId="20" borderId="45" xfId="0" applyNumberFormat="1" applyFont="1" applyFill="1" applyBorder="1" applyAlignment="1">
      <alignment horizontal="center" vertical="center"/>
    </xf>
    <xf numFmtId="0" fontId="13" fillId="20" borderId="18" xfId="0" applyNumberFormat="1" applyFont="1" applyFill="1" applyBorder="1" applyAlignment="1">
      <alignment horizontal="center" vertical="center"/>
    </xf>
    <xf numFmtId="0" fontId="36" fillId="20" borderId="44" xfId="0" applyFont="1" applyFill="1" applyBorder="1" applyAlignment="1">
      <alignment horizontal="center" vertical="center" wrapText="1"/>
    </xf>
    <xf numFmtId="0" fontId="36" fillId="20" borderId="44" xfId="0" applyFont="1" applyFill="1" applyBorder="1" applyAlignment="1">
      <alignment horizontal="center" vertical="center"/>
    </xf>
    <xf numFmtId="0" fontId="13" fillId="20" borderId="44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3" fillId="20" borderId="44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left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3" fillId="20" borderId="57" xfId="0" applyFont="1" applyFill="1" applyBorder="1" applyAlignment="1">
      <alignment horizontal="center" vertical="center" wrapText="1"/>
    </xf>
    <xf numFmtId="0" fontId="19" fillId="24" borderId="0" xfId="55" applyFont="1" applyFill="1" applyAlignment="1">
      <alignment horizontal="center"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55" applyFont="1" applyAlignment="1">
      <alignment horizontal="center" vertical="center" wrapText="1"/>
      <protection/>
    </xf>
    <xf numFmtId="0" fontId="25" fillId="0" borderId="48" xfId="55" applyFont="1" applyBorder="1" applyAlignment="1">
      <alignment horizontal="left" vertical="center"/>
      <protection/>
    </xf>
    <xf numFmtId="0" fontId="22" fillId="0" borderId="0" xfId="55" applyFont="1" applyFill="1" applyBorder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23" fillId="0" borderId="0" xfId="55" applyFont="1" applyAlignment="1">
      <alignment horizontal="left"/>
      <protection/>
    </xf>
    <xf numFmtId="0" fontId="22" fillId="0" borderId="0" xfId="55" applyFont="1" applyFill="1" applyAlignment="1">
      <alignment vertical="center" wrapText="1"/>
      <protection/>
    </xf>
    <xf numFmtId="0" fontId="0" fillId="0" borderId="0" xfId="55" applyBorder="1" applyAlignment="1">
      <alignment vertical="center" wrapText="1"/>
      <protection/>
    </xf>
    <xf numFmtId="0" fontId="0" fillId="0" borderId="48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4" borderId="74" xfId="0" applyFont="1" applyFill="1" applyBorder="1" applyAlignment="1">
      <alignment horizontal="center" vertical="center" textRotation="90" wrapText="1"/>
    </xf>
    <xf numFmtId="0" fontId="13" fillId="4" borderId="33" xfId="0" applyFont="1" applyFill="1" applyBorder="1" applyAlignment="1">
      <alignment horizontal="center" vertical="center" textRotation="90" wrapText="1"/>
    </xf>
    <xf numFmtId="0" fontId="13" fillId="4" borderId="39" xfId="0" applyFont="1" applyFill="1" applyBorder="1" applyAlignment="1">
      <alignment horizontal="center" vertical="center" textRotation="90" wrapText="1"/>
    </xf>
    <xf numFmtId="0" fontId="13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5" borderId="74" xfId="0" applyFont="1" applyFill="1" applyBorder="1" applyAlignment="1">
      <alignment horizontal="center" vertical="center" textRotation="90" wrapText="1"/>
    </xf>
    <xf numFmtId="0" fontId="41" fillId="5" borderId="33" xfId="0" applyFont="1" applyFill="1" applyBorder="1" applyAlignment="1">
      <alignment horizontal="center" vertical="center" textRotation="90" wrapText="1"/>
    </xf>
    <xf numFmtId="0" fontId="13" fillId="0" borderId="5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center" vertical="center" textRotation="90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left" vertical="center" wrapText="1"/>
    </xf>
    <xf numFmtId="0" fontId="16" fillId="2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58" xfId="0" applyFont="1" applyBorder="1" applyAlignment="1">
      <alignment horizontal="center" vertical="center" textRotation="90" wrapText="1"/>
    </xf>
    <xf numFmtId="0" fontId="13" fillId="22" borderId="17" xfId="0" applyFont="1" applyFill="1" applyBorder="1" applyAlignment="1">
      <alignment horizontal="center" vertical="center" textRotation="90" wrapText="1"/>
    </xf>
    <xf numFmtId="0" fontId="13" fillId="22" borderId="22" xfId="0" applyFont="1" applyFill="1" applyBorder="1" applyAlignment="1">
      <alignment horizontal="center" vertical="center" textRotation="90" wrapText="1"/>
    </xf>
    <xf numFmtId="0" fontId="13" fillId="22" borderId="58" xfId="0" applyFont="1" applyFill="1" applyBorder="1" applyAlignment="1">
      <alignment horizontal="center" vertical="center" textRotation="90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textRotation="90" wrapText="1"/>
    </xf>
    <xf numFmtId="0" fontId="0" fillId="5" borderId="39" xfId="0" applyFill="1" applyBorder="1" applyAlignment="1">
      <alignment horizontal="center" vertical="center" textRotation="90" wrapText="1"/>
    </xf>
    <xf numFmtId="0" fontId="13" fillId="0" borderId="74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14" fillId="20" borderId="13" xfId="0" applyFont="1" applyFill="1" applyBorder="1" applyAlignment="1">
      <alignment horizontal="left" vertical="center" wrapText="1"/>
    </xf>
    <xf numFmtId="0" fontId="14" fillId="20" borderId="12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 vertical="center" wrapText="1"/>
    </xf>
    <xf numFmtId="0" fontId="13" fillId="20" borderId="66" xfId="0" applyFont="1" applyFill="1" applyBorder="1" applyAlignment="1">
      <alignment horizontal="center" vertical="center" wrapText="1"/>
    </xf>
    <xf numFmtId="0" fontId="14" fillId="20" borderId="75" xfId="0" applyFont="1" applyFill="1" applyBorder="1" applyAlignment="1">
      <alignment horizontal="center" vertical="center" wrapText="1"/>
    </xf>
    <xf numFmtId="0" fontId="14" fillId="20" borderId="73" xfId="0" applyFont="1" applyFill="1" applyBorder="1" applyAlignment="1">
      <alignment horizontal="center" vertical="center" wrapText="1"/>
    </xf>
    <xf numFmtId="0" fontId="14" fillId="20" borderId="76" xfId="0" applyFont="1" applyFill="1" applyBorder="1" applyAlignment="1">
      <alignment horizontal="center" vertical="center" wrapText="1"/>
    </xf>
    <xf numFmtId="0" fontId="35" fillId="0" borderId="77" xfId="54" applyFont="1" applyBorder="1" applyAlignment="1">
      <alignment horizontal="center" vertical="center" wrapText="1"/>
      <protection/>
    </xf>
    <xf numFmtId="0" fontId="35" fillId="0" borderId="38" xfId="54" applyBorder="1" applyAlignment="1">
      <alignment horizontal="center" vertical="center" wrapText="1"/>
      <protection/>
    </xf>
    <xf numFmtId="0" fontId="43" fillId="22" borderId="0" xfId="54" applyFont="1" applyFill="1" applyAlignment="1">
      <alignment wrapText="1"/>
      <protection/>
    </xf>
    <xf numFmtId="0" fontId="35" fillId="0" borderId="32" xfId="54" applyBorder="1" applyAlignment="1">
      <alignment horizontal="center" vertical="center" wrapText="1"/>
      <protection/>
    </xf>
    <xf numFmtId="0" fontId="35" fillId="0" borderId="14" xfId="54" applyBorder="1" applyAlignment="1">
      <alignment horizontal="center" vertical="center" wrapText="1"/>
      <protection/>
    </xf>
    <xf numFmtId="0" fontId="35" fillId="0" borderId="74" xfId="54" applyBorder="1" applyAlignment="1">
      <alignment horizontal="center" vertical="center" wrapText="1"/>
      <protection/>
    </xf>
    <xf numFmtId="0" fontId="35" fillId="0" borderId="39" xfId="54" applyBorder="1" applyAlignment="1">
      <alignment horizontal="center" vertical="center" wrapText="1"/>
      <protection/>
    </xf>
    <xf numFmtId="0" fontId="35" fillId="0" borderId="78" xfId="54" applyBorder="1" applyAlignment="1">
      <alignment horizontal="center" vertical="center" wrapText="1"/>
      <protection/>
    </xf>
    <xf numFmtId="0" fontId="35" fillId="0" borderId="76" xfId="54" applyBorder="1" applyAlignment="1">
      <alignment horizontal="center" vertical="center" wrapText="1"/>
      <protection/>
    </xf>
    <xf numFmtId="1" fontId="7" fillId="0" borderId="79" xfId="0" applyNumberFormat="1" applyFont="1" applyFill="1" applyBorder="1" applyAlignment="1" applyProtection="1">
      <alignment horizontal="left" vertical="center" shrinkToFit="1"/>
      <protection hidden="1"/>
    </xf>
    <xf numFmtId="0" fontId="50" fillId="0" borderId="79" xfId="0" applyFont="1" applyBorder="1" applyAlignment="1">
      <alignment horizontal="left" vertical="center" shrinkToFit="1"/>
    </xf>
    <xf numFmtId="0" fontId="4" fillId="0" borderId="36" xfId="53" applyNumberFormat="1" applyFont="1" applyFill="1" applyBorder="1" applyAlignment="1">
      <alignment horizontal="left" vertical="center" wrapText="1"/>
      <protection/>
    </xf>
    <xf numFmtId="0" fontId="0" fillId="0" borderId="69" xfId="0" applyFill="1" applyBorder="1" applyAlignment="1">
      <alignment horizontal="left"/>
    </xf>
    <xf numFmtId="0" fontId="4" fillId="0" borderId="69" xfId="53" applyNumberFormat="1" applyFont="1" applyFill="1" applyBorder="1" applyAlignment="1">
      <alignment horizontal="left" vertical="center" wrapText="1"/>
      <protection/>
    </xf>
    <xf numFmtId="0" fontId="0" fillId="0" borderId="80" xfId="0" applyFill="1" applyBorder="1" applyAlignment="1">
      <alignment horizontal="left"/>
    </xf>
    <xf numFmtId="0" fontId="2" fillId="25" borderId="81" xfId="54" applyFont="1" applyFill="1" applyBorder="1" applyAlignment="1">
      <alignment horizontal="left" vertical="top" wrapText="1"/>
      <protection/>
    </xf>
    <xf numFmtId="0" fontId="35" fillId="0" borderId="72" xfId="54" applyFont="1" applyBorder="1" applyAlignment="1">
      <alignment horizontal="left" vertical="top"/>
      <protection/>
    </xf>
    <xf numFmtId="0" fontId="35" fillId="0" borderId="82" xfId="54" applyFont="1" applyBorder="1" applyAlignment="1">
      <alignment horizontal="left" vertical="top"/>
      <protection/>
    </xf>
    <xf numFmtId="0" fontId="35" fillId="0" borderId="24" xfId="54" applyFont="1" applyBorder="1" applyAlignment="1">
      <alignment horizontal="left" vertical="top"/>
      <protection/>
    </xf>
    <xf numFmtId="0" fontId="35" fillId="0" borderId="48" xfId="54" applyFont="1" applyBorder="1" applyAlignment="1">
      <alignment horizontal="left" vertical="top"/>
      <protection/>
    </xf>
    <xf numFmtId="0" fontId="35" fillId="0" borderId="61" xfId="54" applyFont="1" applyBorder="1" applyAlignment="1">
      <alignment horizontal="left" vertical="top"/>
      <protection/>
    </xf>
    <xf numFmtId="1" fontId="2" fillId="0" borderId="82" xfId="54" applyNumberFormat="1" applyFont="1" applyFill="1" applyBorder="1" applyAlignment="1" applyProtection="1">
      <alignment horizontal="center" vertical="center" textRotation="90" shrinkToFit="1"/>
      <protection/>
    </xf>
    <xf numFmtId="1" fontId="2" fillId="0" borderId="62" xfId="54" applyNumberFormat="1" applyFont="1" applyFill="1" applyBorder="1" applyAlignment="1" applyProtection="1">
      <alignment horizontal="center" vertical="center" textRotation="90" shrinkToFit="1"/>
      <protection/>
    </xf>
    <xf numFmtId="1" fontId="2" fillId="0" borderId="80" xfId="54" applyNumberFormat="1" applyFont="1" applyFill="1" applyBorder="1" applyAlignment="1" applyProtection="1">
      <alignment horizontal="center" vertical="center" textRotation="90" shrinkToFit="1"/>
      <protection/>
    </xf>
    <xf numFmtId="1" fontId="7" fillId="0" borderId="67" xfId="53" applyNumberFormat="1" applyFont="1" applyFill="1" applyBorder="1" applyAlignment="1" applyProtection="1">
      <alignment horizontal="left" vertical="center" shrinkToFit="1"/>
      <protection hidden="1"/>
    </xf>
    <xf numFmtId="0" fontId="50" fillId="0" borderId="67" xfId="53" applyFont="1" applyBorder="1" applyAlignment="1">
      <alignment horizontal="left" vertical="center" shrinkToFit="1"/>
      <protection/>
    </xf>
    <xf numFmtId="1" fontId="7" fillId="0" borderId="49" xfId="53" applyNumberFormat="1" applyFont="1" applyFill="1" applyBorder="1" applyAlignment="1" applyProtection="1">
      <alignment horizontal="left" vertical="center" shrinkToFit="1"/>
      <protection hidden="1"/>
    </xf>
    <xf numFmtId="0" fontId="50" fillId="0" borderId="49" xfId="53" applyFont="1" applyBorder="1" applyAlignment="1">
      <alignment horizontal="left" vertical="center" shrinkToFit="1"/>
      <protection/>
    </xf>
    <xf numFmtId="0" fontId="2" fillId="25" borderId="83" xfId="54" applyFont="1" applyFill="1" applyBorder="1" applyAlignment="1">
      <alignment horizontal="left" vertical="center" wrapText="1"/>
      <protection/>
    </xf>
    <xf numFmtId="0" fontId="35" fillId="0" borderId="68" xfId="54" applyFont="1" applyBorder="1" applyAlignment="1">
      <alignment horizontal="left"/>
      <protection/>
    </xf>
    <xf numFmtId="0" fontId="35" fillId="0" borderId="84" xfId="54" applyFont="1" applyBorder="1" applyAlignment="1">
      <alignment horizontal="left"/>
      <protection/>
    </xf>
    <xf numFmtId="1" fontId="7" fillId="0" borderId="49" xfId="53" applyNumberFormat="1" applyFont="1" applyFill="1" applyBorder="1" applyAlignment="1" applyProtection="1">
      <alignment horizontal="left" vertical="center" wrapText="1" shrinkToFit="1"/>
      <protection hidden="1"/>
    </xf>
    <xf numFmtId="0" fontId="50" fillId="0" borderId="49" xfId="53" applyFont="1" applyBorder="1" applyAlignment="1">
      <alignment horizontal="left" vertical="center" wrapText="1" shrinkToFit="1"/>
      <protection/>
    </xf>
    <xf numFmtId="0" fontId="2" fillId="25" borderId="60" xfId="54" applyFont="1" applyFill="1" applyBorder="1" applyAlignment="1">
      <alignment horizontal="left" vertical="center" wrapText="1"/>
      <protection/>
    </xf>
    <xf numFmtId="0" fontId="35" fillId="0" borderId="0" xfId="54" applyFont="1" applyBorder="1" applyAlignment="1">
      <alignment horizontal="left"/>
      <protection/>
    </xf>
    <xf numFmtId="0" fontId="35" fillId="0" borderId="62" xfId="54" applyFont="1" applyBorder="1" applyAlignment="1">
      <alignment horizontal="left"/>
      <protection/>
    </xf>
    <xf numFmtId="0" fontId="4" fillId="25" borderId="60" xfId="54" applyFont="1" applyFill="1" applyBorder="1" applyAlignment="1">
      <alignment horizontal="left" vertical="center" wrapText="1"/>
      <protection/>
    </xf>
    <xf numFmtId="1" fontId="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50" fillId="0" borderId="12" xfId="0" applyFont="1" applyBorder="1" applyAlignment="1">
      <alignment horizontal="left" vertical="center" shrinkToFit="1"/>
    </xf>
    <xf numFmtId="0" fontId="7" fillId="0" borderId="11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23" xfId="54" applyFont="1" applyBorder="1" applyAlignment="1">
      <alignment horizontal="center"/>
      <protection/>
    </xf>
    <xf numFmtId="1" fontId="7" fillId="0" borderId="22" xfId="54" applyNumberFormat="1" applyFont="1" applyBorder="1" applyAlignment="1" applyProtection="1">
      <alignment horizontal="center" textRotation="90"/>
      <protection hidden="1"/>
    </xf>
    <xf numFmtId="1" fontId="7" fillId="0" borderId="58" xfId="54" applyNumberFormat="1" applyFont="1" applyBorder="1" applyAlignment="1" applyProtection="1">
      <alignment horizontal="center" textRotation="90"/>
      <protection hidden="1"/>
    </xf>
    <xf numFmtId="1" fontId="6" fillId="0" borderId="11" xfId="54" applyNumberFormat="1" applyFont="1" applyBorder="1" applyAlignment="1" applyProtection="1">
      <alignment horizontal="center" textRotation="90" wrapText="1"/>
      <protection hidden="1"/>
    </xf>
    <xf numFmtId="1" fontId="6" fillId="0" borderId="71" xfId="54" applyNumberFormat="1" applyFont="1" applyBorder="1" applyAlignment="1" applyProtection="1">
      <alignment horizontal="center" textRotation="90" wrapText="1"/>
      <protection hidden="1"/>
    </xf>
    <xf numFmtId="0" fontId="32" fillId="0" borderId="1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textRotation="90" wrapText="1"/>
      <protection/>
    </xf>
    <xf numFmtId="0" fontId="6" fillId="0" borderId="13" xfId="53" applyFont="1" applyBorder="1" applyAlignment="1">
      <alignment horizontal="center" textRotation="90" wrapText="1"/>
      <protection/>
    </xf>
    <xf numFmtId="49" fontId="6" fillId="0" borderId="67" xfId="54" applyNumberFormat="1" applyFont="1" applyBorder="1" applyAlignment="1" applyProtection="1">
      <alignment horizontal="center" vertical="center" wrapText="1"/>
      <protection hidden="1"/>
    </xf>
    <xf numFmtId="49" fontId="6" fillId="0" borderId="49" xfId="54" applyNumberFormat="1" applyFont="1" applyBorder="1" applyAlignment="1" applyProtection="1">
      <alignment horizontal="center" vertical="center" wrapText="1"/>
      <protection hidden="1"/>
    </xf>
    <xf numFmtId="49" fontId="6" fillId="0" borderId="79" xfId="54" applyNumberFormat="1" applyFont="1" applyBorder="1" applyAlignment="1" applyProtection="1">
      <alignment horizontal="center" vertical="center" wrapText="1"/>
      <protection hidden="1"/>
    </xf>
    <xf numFmtId="1" fontId="7" fillId="0" borderId="23" xfId="54" applyNumberFormat="1" applyFont="1" applyBorder="1" applyAlignment="1" applyProtection="1">
      <alignment horizontal="center" textRotation="90"/>
      <protection hidden="1"/>
    </xf>
    <xf numFmtId="1" fontId="7" fillId="0" borderId="45" xfId="54" applyNumberFormat="1" applyFont="1" applyBorder="1" applyAlignment="1" applyProtection="1">
      <alignment horizontal="center" textRotation="90"/>
      <protection hidden="1"/>
    </xf>
    <xf numFmtId="1" fontId="7" fillId="0" borderId="11" xfId="53" applyNumberFormat="1" applyFont="1" applyFill="1" applyBorder="1" applyAlignment="1" applyProtection="1">
      <alignment horizontal="left" vertical="center" wrapText="1" shrinkToFit="1"/>
      <protection hidden="1"/>
    </xf>
    <xf numFmtId="0" fontId="50" fillId="0" borderId="10" xfId="53" applyFont="1" applyBorder="1" applyAlignment="1">
      <alignment horizontal="left" vertical="center" wrapText="1" shrinkToFit="1"/>
      <protection/>
    </xf>
    <xf numFmtId="49" fontId="6" fillId="0" borderId="85" xfId="54" applyNumberFormat="1" applyFont="1" applyBorder="1" applyAlignment="1" applyProtection="1">
      <alignment horizontal="center" vertical="center" textRotation="90" wrapText="1"/>
      <protection hidden="1"/>
    </xf>
    <xf numFmtId="49" fontId="6" fillId="0" borderId="46" xfId="54" applyNumberFormat="1" applyFont="1" applyBorder="1" applyAlignment="1" applyProtection="1">
      <alignment horizontal="center" vertical="center" textRotation="90" wrapText="1"/>
      <protection hidden="1"/>
    </xf>
    <xf numFmtId="0" fontId="32" fillId="0" borderId="1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6" fillId="0" borderId="21" xfId="53" applyFont="1" applyBorder="1" applyAlignment="1">
      <alignment horizontal="center" textRotation="90" wrapText="1"/>
      <protection/>
    </xf>
    <xf numFmtId="0" fontId="6" fillId="0" borderId="70" xfId="53" applyFont="1" applyBorder="1" applyAlignment="1">
      <alignment horizontal="center" textRotation="90" wrapText="1"/>
      <protection/>
    </xf>
    <xf numFmtId="1" fontId="7" fillId="0" borderId="81" xfId="54" applyNumberFormat="1" applyFont="1" applyBorder="1" applyAlignment="1" applyProtection="1">
      <alignment horizontal="center" vertical="center" wrapText="1"/>
      <protection hidden="1"/>
    </xf>
    <xf numFmtId="1" fontId="7" fillId="0" borderId="72" xfId="54" applyNumberFormat="1" applyFont="1" applyBorder="1" applyAlignment="1" applyProtection="1">
      <alignment horizontal="center" vertical="center" wrapText="1"/>
      <protection hidden="1"/>
    </xf>
    <xf numFmtId="1" fontId="7" fillId="0" borderId="82" xfId="54" applyNumberFormat="1" applyFont="1" applyBorder="1" applyAlignment="1" applyProtection="1">
      <alignment horizontal="center" vertical="center" wrapText="1"/>
      <protection hidden="1"/>
    </xf>
    <xf numFmtId="1" fontId="7" fillId="0" borderId="36" xfId="54" applyNumberFormat="1" applyFont="1" applyBorder="1" applyAlignment="1" applyProtection="1">
      <alignment horizontal="center" vertical="center" wrapText="1"/>
      <protection hidden="1"/>
    </xf>
    <xf numFmtId="1" fontId="7" fillId="0" borderId="69" xfId="54" applyNumberFormat="1" applyFont="1" applyBorder="1" applyAlignment="1" applyProtection="1">
      <alignment horizontal="center" vertical="center" wrapText="1"/>
      <protection hidden="1"/>
    </xf>
    <xf numFmtId="1" fontId="7" fillId="0" borderId="80" xfId="54" applyNumberFormat="1" applyFont="1" applyBorder="1" applyAlignment="1" applyProtection="1">
      <alignment horizontal="center" vertical="center" wrapText="1"/>
      <protection hidden="1"/>
    </xf>
    <xf numFmtId="0" fontId="6" fillId="22" borderId="0" xfId="0" applyFont="1" applyFill="1" applyBorder="1" applyAlignment="1">
      <alignment horizontal="center" vertical="top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1" fontId="6" fillId="0" borderId="10" xfId="54" applyNumberFormat="1" applyFont="1" applyBorder="1" applyAlignment="1" applyProtection="1">
      <alignment horizontal="center" textRotation="90" wrapText="1"/>
      <protection hidden="1"/>
    </xf>
    <xf numFmtId="0" fontId="6" fillId="0" borderId="10" xfId="54" applyFont="1" applyBorder="1" applyAlignment="1">
      <alignment/>
      <protection/>
    </xf>
    <xf numFmtId="0" fontId="6" fillId="0" borderId="13" xfId="54" applyFont="1" applyBorder="1" applyAlignment="1">
      <alignment/>
      <protection/>
    </xf>
    <xf numFmtId="49" fontId="6" fillId="0" borderId="52" xfId="54" applyNumberFormat="1" applyFont="1" applyBorder="1" applyAlignment="1" applyProtection="1">
      <alignment horizontal="center" vertical="center"/>
      <protection hidden="1"/>
    </xf>
    <xf numFmtId="49" fontId="6" fillId="0" borderId="47" xfId="54" applyNumberFormat="1" applyFont="1" applyBorder="1" applyAlignment="1" applyProtection="1">
      <alignment horizontal="center" vertical="center"/>
      <protection hidden="1"/>
    </xf>
    <xf numFmtId="49" fontId="6" fillId="0" borderId="64" xfId="54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31" fillId="0" borderId="54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2" fillId="0" borderId="7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top" wrapText="1"/>
    </xf>
    <xf numFmtId="0" fontId="30" fillId="0" borderId="45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31" xfId="0" applyFont="1" applyFill="1" applyBorder="1" applyAlignment="1">
      <alignment horizontal="center" vertical="top" wrapText="1"/>
    </xf>
    <xf numFmtId="0" fontId="32" fillId="0" borderId="56" xfId="0" applyFont="1" applyFill="1" applyBorder="1" applyAlignment="1">
      <alignment horizontal="center" vertical="top" wrapText="1"/>
    </xf>
    <xf numFmtId="0" fontId="32" fillId="0" borderId="50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30" xfId="0" applyFont="1" applyFill="1" applyBorder="1" applyAlignment="1">
      <alignment horizontal="center" vertical="top" wrapText="1"/>
    </xf>
    <xf numFmtId="0" fontId="32" fillId="0" borderId="54" xfId="0" applyFont="1" applyFill="1" applyBorder="1" applyAlignment="1">
      <alignment horizontal="center" vertical="top" wrapText="1"/>
    </xf>
    <xf numFmtId="0" fontId="31" fillId="0" borderId="58" xfId="0" applyFont="1" applyFill="1" applyBorder="1" applyAlignment="1">
      <alignment horizontal="right" vertical="top" wrapText="1"/>
    </xf>
    <xf numFmtId="0" fontId="31" fillId="0" borderId="44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4" fillId="0" borderId="10" xfId="54" applyFont="1" applyBorder="1" applyAlignment="1">
      <alignment vertical="top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39" fillId="0" borderId="21" xfId="54" applyFont="1" applyBorder="1" applyAlignment="1">
      <alignment horizontal="center" vertical="top" wrapText="1"/>
      <protection/>
    </xf>
    <xf numFmtId="0" fontId="39" fillId="0" borderId="49" xfId="54" applyFont="1" applyBorder="1" applyAlignment="1">
      <alignment horizontal="center" vertical="top" wrapText="1"/>
      <protection/>
    </xf>
    <xf numFmtId="0" fontId="39" fillId="0" borderId="11" xfId="54" applyFont="1" applyBorder="1" applyAlignment="1">
      <alignment horizontal="center" vertical="top" wrapText="1"/>
      <protection/>
    </xf>
    <xf numFmtId="0" fontId="39" fillId="26" borderId="0" xfId="54" applyFont="1" applyFill="1" applyAlignment="1">
      <alignment horizontal="center" vertical="center" wrapText="1"/>
      <protection/>
    </xf>
    <xf numFmtId="0" fontId="35" fillId="26" borderId="0" xfId="54" applyFill="1" applyAlignment="1">
      <alignment horizontal="center" vertical="center" wrapText="1"/>
      <protection/>
    </xf>
    <xf numFmtId="0" fontId="39" fillId="0" borderId="21" xfId="54" applyFont="1" applyBorder="1" applyAlignment="1">
      <alignment horizontal="center" vertical="center"/>
      <protection/>
    </xf>
    <xf numFmtId="0" fontId="39" fillId="0" borderId="49" xfId="54" applyFont="1" applyBorder="1" applyAlignment="1">
      <alignment horizontal="center" vertical="center"/>
      <protection/>
    </xf>
    <xf numFmtId="0" fontId="39" fillId="0" borderId="11" xfId="54" applyFont="1" applyBorder="1" applyAlignment="1">
      <alignment horizontal="center" vertical="center"/>
      <protection/>
    </xf>
    <xf numFmtId="0" fontId="39" fillId="0" borderId="10" xfId="54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НПО Автомеханик" xfId="53"/>
    <cellStyle name="Обычный_4НПО Элетромонтер" xfId="54"/>
    <cellStyle name="Обычный_гр № 11 -1 (2011-2013г.)" xfId="55"/>
    <cellStyle name="Обычный_гр № 12 (2011-2013г.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view="pageBreakPreview" zoomScaleSheetLayoutView="100" zoomScalePageLayoutView="0" workbookViewId="0" topLeftCell="A1">
      <selection activeCell="AE20" sqref="AE20"/>
    </sheetView>
  </sheetViews>
  <sheetFormatPr defaultColWidth="9.140625" defaultRowHeight="15"/>
  <cols>
    <col min="1" max="1" width="4.00390625" style="204" customWidth="1"/>
    <col min="2" max="59" width="2.140625" style="204" customWidth="1"/>
    <col min="60" max="60" width="2.00390625" style="204" customWidth="1"/>
    <col min="61" max="61" width="0.13671875" style="204" customWidth="1"/>
    <col min="62" max="16384" width="9.140625" style="204" customWidth="1"/>
  </cols>
  <sheetData>
    <row r="1" spans="44:51" s="181" customFormat="1" ht="15.75">
      <c r="AR1" s="182" t="s">
        <v>131</v>
      </c>
      <c r="AS1" s="183"/>
      <c r="AT1" s="183"/>
      <c r="AU1" s="183"/>
      <c r="AV1" s="183"/>
      <c r="AW1" s="183"/>
      <c r="AX1" s="183"/>
      <c r="AY1" s="183"/>
    </row>
    <row r="2" spans="44:60" s="181" customFormat="1" ht="15.75">
      <c r="AR2" s="184" t="s">
        <v>155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</row>
    <row r="3" spans="44:56" s="181" customFormat="1" ht="15.75">
      <c r="AR3" s="185" t="s">
        <v>370</v>
      </c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</row>
    <row r="4" s="181" customFormat="1" ht="15.75">
      <c r="AR4" s="187" t="s">
        <v>210</v>
      </c>
    </row>
    <row r="5" s="181" customFormat="1" ht="15.75">
      <c r="AR5" s="187" t="s">
        <v>157</v>
      </c>
    </row>
    <row r="6" s="181" customFormat="1" ht="15.75">
      <c r="AR6" s="187"/>
    </row>
    <row r="7" s="181" customFormat="1" ht="15"/>
    <row r="8" s="181" customFormat="1" ht="15"/>
    <row r="9" s="181" customFormat="1" ht="15"/>
    <row r="10" spans="1:60" s="181" customFormat="1" ht="24" customHeight="1">
      <c r="A10" s="578" t="s">
        <v>230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</row>
    <row r="11" spans="1:60" s="181" customFormat="1" ht="88.5" customHeight="1">
      <c r="A11" s="579" t="s">
        <v>371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</row>
    <row r="12" spans="1:60" s="181" customFormat="1" ht="21.7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</row>
    <row r="13" spans="1:56" s="181" customFormat="1" ht="21.7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</row>
    <row r="14" spans="2:57" s="189" customFormat="1" ht="15.75" customHeight="1">
      <c r="B14" s="190" t="s">
        <v>132</v>
      </c>
      <c r="S14" s="300" t="s">
        <v>278</v>
      </c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2"/>
    </row>
    <row r="15" spans="19:56" s="192" customFormat="1" ht="15.75"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</row>
    <row r="16" spans="2:24" s="192" customFormat="1" ht="15.75">
      <c r="B16" s="194" t="s">
        <v>211</v>
      </c>
      <c r="S16" s="581" t="s">
        <v>68</v>
      </c>
      <c r="T16" s="581"/>
      <c r="U16" s="581"/>
      <c r="V16" s="581"/>
      <c r="W16" s="581"/>
      <c r="X16" s="581"/>
    </row>
    <row r="17" spans="2:56" s="189" customFormat="1" ht="15.75" customHeight="1">
      <c r="B17" s="585" t="s">
        <v>212</v>
      </c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6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</row>
    <row r="18" spans="2:56" s="189" customFormat="1" ht="15.75" customHeight="1"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1" t="s">
        <v>227</v>
      </c>
      <c r="T18" s="581"/>
      <c r="U18" s="581"/>
      <c r="V18" s="581"/>
      <c r="W18" s="581"/>
      <c r="X18" s="581"/>
      <c r="Y18" s="587"/>
      <c r="Z18" s="58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</row>
    <row r="19" spans="2:61" s="189" customFormat="1" ht="15.75" customHeight="1">
      <c r="B19" s="584" t="s">
        <v>372</v>
      </c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4"/>
      <c r="BH19" s="584"/>
      <c r="BI19" s="584"/>
    </row>
    <row r="20" spans="2:56" s="189" customFormat="1" ht="15.75" customHeight="1">
      <c r="B20" s="582" t="s">
        <v>213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196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</row>
    <row r="21" spans="2:56" s="192" customFormat="1" ht="15.75"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197"/>
      <c r="S21" s="198" t="s">
        <v>228</v>
      </c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7"/>
      <c r="AG21" s="197"/>
      <c r="AH21" s="200"/>
      <c r="AI21" s="195"/>
      <c r="AJ21" s="195"/>
      <c r="AK21" s="195"/>
      <c r="AL21" s="195"/>
      <c r="AM21" s="195"/>
      <c r="AN21" s="195"/>
      <c r="AO21" s="195"/>
      <c r="AP21" s="195"/>
      <c r="AQ21" s="195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</row>
    <row r="22" spans="19:56" s="192" customFormat="1" ht="15.75"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</row>
    <row r="23" spans="44:56" s="192" customFormat="1" ht="15.75"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</row>
    <row r="24" s="202" customFormat="1" ht="15.75"/>
    <row r="25" s="202" customFormat="1" ht="15.75"/>
    <row r="26" s="203" customFormat="1" ht="15"/>
    <row r="27" s="203" customFormat="1" ht="15"/>
  </sheetData>
  <sheetProtection/>
  <mergeCells count="8">
    <mergeCell ref="B20:Q21"/>
    <mergeCell ref="B19:BI19"/>
    <mergeCell ref="B17:R18"/>
    <mergeCell ref="S18:Z18"/>
    <mergeCell ref="A10:BH10"/>
    <mergeCell ref="A11:BH11"/>
    <mergeCell ref="A12:BH12"/>
    <mergeCell ref="S16:X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0"/>
  <sheetViews>
    <sheetView view="pageBreakPreview" zoomScaleSheetLayoutView="100" zoomScalePageLayoutView="0" workbookViewId="0" topLeftCell="A1">
      <selection activeCell="AN16" sqref="AN16"/>
    </sheetView>
  </sheetViews>
  <sheetFormatPr defaultColWidth="9.140625" defaultRowHeight="15"/>
  <cols>
    <col min="1" max="1" width="4.00390625" style="204" customWidth="1"/>
    <col min="2" max="59" width="2.140625" style="204" customWidth="1"/>
    <col min="60" max="60" width="2.00390625" style="204" customWidth="1"/>
    <col min="61" max="61" width="0.13671875" style="204" customWidth="1"/>
    <col min="62" max="16384" width="9.140625" style="204" customWidth="1"/>
  </cols>
  <sheetData>
    <row r="1" spans="44:51" s="181" customFormat="1" ht="15.75">
      <c r="AR1" s="182" t="s">
        <v>131</v>
      </c>
      <c r="AS1" s="183"/>
      <c r="AT1" s="183"/>
      <c r="AU1" s="183"/>
      <c r="AV1" s="183"/>
      <c r="AW1" s="183"/>
      <c r="AX1" s="183"/>
      <c r="AY1" s="183"/>
    </row>
    <row r="2" spans="44:60" s="181" customFormat="1" ht="15.75">
      <c r="AR2" s="184" t="s">
        <v>155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</row>
    <row r="3" spans="44:56" s="181" customFormat="1" ht="15.75">
      <c r="AR3" s="185" t="s">
        <v>370</v>
      </c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</row>
    <row r="4" s="181" customFormat="1" ht="15.75">
      <c r="AR4" s="187" t="s">
        <v>210</v>
      </c>
    </row>
    <row r="5" s="181" customFormat="1" ht="15.75">
      <c r="AR5" s="187" t="s">
        <v>157</v>
      </c>
    </row>
    <row r="6" s="181" customFormat="1" ht="15.75">
      <c r="AR6" s="187"/>
    </row>
    <row r="7" s="181" customFormat="1" ht="15"/>
    <row r="8" s="181" customFormat="1" ht="15"/>
    <row r="9" s="181" customFormat="1" ht="15"/>
    <row r="10" spans="1:60" s="181" customFormat="1" ht="24" customHeight="1">
      <c r="A10" s="578" t="s">
        <v>133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</row>
    <row r="11" spans="1:60" s="181" customFormat="1" ht="88.5" customHeight="1">
      <c r="A11" s="579" t="s">
        <v>373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</row>
    <row r="12" spans="1:60" s="181" customFormat="1" ht="21.7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</row>
    <row r="13" spans="1:56" s="181" customFormat="1" ht="21.7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</row>
    <row r="14" spans="2:58" s="189" customFormat="1" ht="15.75" customHeight="1">
      <c r="B14" s="190" t="s">
        <v>132</v>
      </c>
      <c r="S14" s="237" t="s">
        <v>279</v>
      </c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9"/>
      <c r="BF14" s="240"/>
    </row>
    <row r="15" spans="19:56" s="192" customFormat="1" ht="15.75"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</row>
    <row r="16" spans="2:24" s="192" customFormat="1" ht="15.75">
      <c r="B16" s="194" t="s">
        <v>211</v>
      </c>
      <c r="S16" s="581" t="s">
        <v>68</v>
      </c>
      <c r="T16" s="581"/>
      <c r="U16" s="581"/>
      <c r="V16" s="581"/>
      <c r="W16" s="581"/>
      <c r="X16" s="581"/>
    </row>
    <row r="17" spans="2:56" s="189" customFormat="1" ht="15.75" customHeight="1">
      <c r="B17" s="585" t="s">
        <v>229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1" t="s">
        <v>227</v>
      </c>
      <c r="T17" s="581"/>
      <c r="U17" s="581"/>
      <c r="V17" s="581"/>
      <c r="W17" s="581"/>
      <c r="X17" s="581"/>
      <c r="Y17" s="587"/>
      <c r="Z17" s="58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</row>
    <row r="18" spans="2:61" s="189" customFormat="1" ht="15.75" customHeight="1">
      <c r="B18" s="584" t="s">
        <v>372</v>
      </c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</row>
    <row r="19" spans="19:56" s="192" customFormat="1" ht="15.75"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</row>
    <row r="20" spans="44:56" s="192" customFormat="1" ht="15.75"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</row>
    <row r="21" s="202" customFormat="1" ht="15.75"/>
    <row r="22" s="202" customFormat="1" ht="15.75"/>
    <row r="23" s="203" customFormat="1" ht="15"/>
    <row r="24" s="203" customFormat="1" ht="15"/>
  </sheetData>
  <sheetProtection/>
  <mergeCells count="7">
    <mergeCell ref="B18:BI18"/>
    <mergeCell ref="B17:R17"/>
    <mergeCell ref="S17:Z17"/>
    <mergeCell ref="A10:BH10"/>
    <mergeCell ref="A11:BH11"/>
    <mergeCell ref="A12:BH12"/>
    <mergeCell ref="S16:X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93"/>
  <sheetViews>
    <sheetView view="pageBreakPreview" zoomScale="145" zoomScaleNormal="110" zoomScaleSheetLayoutView="145" zoomScalePageLayoutView="0" workbookViewId="0" topLeftCell="X290">
      <selection activeCell="T292" sqref="T292"/>
    </sheetView>
  </sheetViews>
  <sheetFormatPr defaultColWidth="9.140625" defaultRowHeight="15"/>
  <cols>
    <col min="1" max="1" width="2.140625" style="7" customWidth="1"/>
    <col min="2" max="2" width="6.57421875" style="19" customWidth="1"/>
    <col min="3" max="3" width="10.7109375" style="19" customWidth="1"/>
    <col min="4" max="4" width="5.00390625" style="19" customWidth="1"/>
    <col min="5" max="5" width="3.28125" style="7" customWidth="1"/>
    <col min="6" max="6" width="3.00390625" style="7" customWidth="1"/>
    <col min="7" max="7" width="2.8515625" style="7" customWidth="1"/>
    <col min="8" max="8" width="3.140625" style="7" customWidth="1"/>
    <col min="9" max="10" width="2.8515625" style="7" customWidth="1"/>
    <col min="11" max="11" width="3.00390625" style="7" customWidth="1"/>
    <col min="12" max="12" width="2.8515625" style="7" customWidth="1"/>
    <col min="13" max="13" width="3.421875" style="7" customWidth="1"/>
    <col min="14" max="14" width="2.8515625" style="7" customWidth="1"/>
    <col min="15" max="15" width="3.7109375" style="7" customWidth="1"/>
    <col min="16" max="16" width="4.00390625" style="7" customWidth="1"/>
    <col min="17" max="17" width="4.28125" style="7" customWidth="1"/>
    <col min="18" max="19" width="3.421875" style="7" customWidth="1"/>
    <col min="20" max="20" width="3.00390625" style="7" customWidth="1"/>
    <col min="21" max="21" width="4.00390625" style="7" customWidth="1"/>
    <col min="22" max="23" width="2.57421875" style="7" customWidth="1"/>
    <col min="24" max="24" width="3.140625" style="7" customWidth="1"/>
    <col min="25" max="25" width="2.8515625" style="7" customWidth="1"/>
    <col min="26" max="26" width="3.421875" style="7" customWidth="1"/>
    <col min="27" max="27" width="3.140625" style="7" customWidth="1"/>
    <col min="28" max="31" width="2.8515625" style="7" customWidth="1"/>
    <col min="32" max="32" width="3.421875" style="7" customWidth="1"/>
    <col min="33" max="33" width="4.00390625" style="7" customWidth="1"/>
    <col min="34" max="36" width="2.8515625" style="7" customWidth="1"/>
    <col min="37" max="37" width="3.00390625" style="7" customWidth="1"/>
    <col min="38" max="38" width="3.28125" style="7" customWidth="1"/>
    <col min="39" max="39" width="3.00390625" style="7" customWidth="1"/>
    <col min="40" max="43" width="2.8515625" style="7" customWidth="1"/>
    <col min="44" max="44" width="3.00390625" style="7" customWidth="1"/>
    <col min="45" max="48" width="2.8515625" style="7" customWidth="1"/>
    <col min="49" max="57" width="2.140625" style="7" customWidth="1"/>
    <col min="58" max="58" width="5.28125" style="7" customWidth="1"/>
    <col min="59" max="59" width="4.7109375" style="1" hidden="1" customWidth="1"/>
    <col min="60" max="64" width="9.140625" style="7" hidden="1" customWidth="1"/>
    <col min="65" max="16384" width="9.140625" style="7" customWidth="1"/>
  </cols>
  <sheetData>
    <row r="1" spans="1:23" ht="15.75" thickBot="1">
      <c r="A1" s="6" t="s">
        <v>286</v>
      </c>
      <c r="B1" s="233"/>
      <c r="C1" s="233"/>
      <c r="D1" s="2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538"/>
    </row>
    <row r="2" spans="1:58" ht="47.25" customHeight="1">
      <c r="A2" s="617" t="s">
        <v>258</v>
      </c>
      <c r="B2" s="598" t="s">
        <v>69</v>
      </c>
      <c r="C2" s="598" t="s">
        <v>88</v>
      </c>
      <c r="D2" s="598" t="s">
        <v>89</v>
      </c>
      <c r="E2" s="535" t="s">
        <v>349</v>
      </c>
      <c r="F2" s="614" t="s">
        <v>90</v>
      </c>
      <c r="G2" s="615"/>
      <c r="H2" s="615"/>
      <c r="I2" s="562"/>
      <c r="J2" s="606" t="s">
        <v>91</v>
      </c>
      <c r="K2" s="606"/>
      <c r="L2" s="606"/>
      <c r="M2" s="606"/>
      <c r="N2" s="535" t="s">
        <v>350</v>
      </c>
      <c r="O2" s="613" t="s">
        <v>92</v>
      </c>
      <c r="P2" s="613"/>
      <c r="Q2" s="613"/>
      <c r="R2" s="536" t="s">
        <v>351</v>
      </c>
      <c r="S2" s="610" t="s">
        <v>93</v>
      </c>
      <c r="T2" s="611"/>
      <c r="U2" s="611"/>
      <c r="V2" s="612"/>
      <c r="W2" s="537" t="s">
        <v>352</v>
      </c>
      <c r="X2" s="607" t="s">
        <v>94</v>
      </c>
      <c r="Y2" s="608"/>
      <c r="Z2" s="609"/>
      <c r="AA2" s="536" t="s">
        <v>353</v>
      </c>
      <c r="AB2" s="613" t="s">
        <v>95</v>
      </c>
      <c r="AC2" s="613"/>
      <c r="AD2" s="613"/>
      <c r="AE2" s="536" t="s">
        <v>354</v>
      </c>
      <c r="AF2" s="610" t="s">
        <v>96</v>
      </c>
      <c r="AG2" s="611"/>
      <c r="AH2" s="611"/>
      <c r="AI2" s="562"/>
      <c r="AJ2" s="606" t="s">
        <v>97</v>
      </c>
      <c r="AK2" s="606"/>
      <c r="AL2" s="606"/>
      <c r="AM2" s="606"/>
      <c r="AN2" s="535" t="s">
        <v>355</v>
      </c>
      <c r="AO2" s="606" t="s">
        <v>98</v>
      </c>
      <c r="AP2" s="606"/>
      <c r="AQ2" s="606"/>
      <c r="AR2" s="535" t="s">
        <v>356</v>
      </c>
      <c r="AS2" s="614" t="s">
        <v>99</v>
      </c>
      <c r="AT2" s="615"/>
      <c r="AU2" s="615"/>
      <c r="AV2" s="562"/>
      <c r="AW2" s="606" t="s">
        <v>100</v>
      </c>
      <c r="AX2" s="606"/>
      <c r="AY2" s="606"/>
      <c r="AZ2" s="606"/>
      <c r="BA2" s="535" t="s">
        <v>357</v>
      </c>
      <c r="BB2" s="606" t="s">
        <v>101</v>
      </c>
      <c r="BC2" s="606"/>
      <c r="BD2" s="606"/>
      <c r="BE2" s="535" t="s">
        <v>358</v>
      </c>
      <c r="BF2" s="555" t="s">
        <v>103</v>
      </c>
    </row>
    <row r="3" spans="1:58" ht="9" customHeight="1">
      <c r="A3" s="618"/>
      <c r="B3" s="599"/>
      <c r="C3" s="599"/>
      <c r="D3" s="599"/>
      <c r="E3" s="558" t="s">
        <v>104</v>
      </c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6"/>
    </row>
    <row r="4" spans="1:58" ht="9" customHeight="1">
      <c r="A4" s="618"/>
      <c r="B4" s="599"/>
      <c r="C4" s="599"/>
      <c r="D4" s="599"/>
      <c r="E4" s="45">
        <v>36</v>
      </c>
      <c r="F4" s="45">
        <v>37</v>
      </c>
      <c r="G4" s="45">
        <v>38</v>
      </c>
      <c r="H4" s="45">
        <v>39</v>
      </c>
      <c r="I4" s="45">
        <v>40</v>
      </c>
      <c r="J4" s="45">
        <v>41</v>
      </c>
      <c r="K4" s="45">
        <v>42</v>
      </c>
      <c r="L4" s="45">
        <v>43</v>
      </c>
      <c r="M4" s="45">
        <v>44</v>
      </c>
      <c r="N4" s="45">
        <v>45</v>
      </c>
      <c r="O4" s="45">
        <v>46</v>
      </c>
      <c r="P4" s="45">
        <v>47</v>
      </c>
      <c r="Q4" s="45">
        <v>48</v>
      </c>
      <c r="R4" s="45">
        <v>49</v>
      </c>
      <c r="S4" s="45">
        <v>50</v>
      </c>
      <c r="T4" s="45">
        <v>51</v>
      </c>
      <c r="U4" s="45">
        <v>52</v>
      </c>
      <c r="V4" s="45">
        <v>53</v>
      </c>
      <c r="W4" s="8">
        <v>1</v>
      </c>
      <c r="X4" s="8">
        <v>2</v>
      </c>
      <c r="Y4" s="8">
        <v>3</v>
      </c>
      <c r="Z4" s="8">
        <v>4</v>
      </c>
      <c r="AA4" s="8">
        <v>5</v>
      </c>
      <c r="AB4" s="8">
        <v>6</v>
      </c>
      <c r="AC4" s="8">
        <v>7</v>
      </c>
      <c r="AD4" s="8">
        <v>8</v>
      </c>
      <c r="AE4" s="8">
        <v>9</v>
      </c>
      <c r="AF4" s="8">
        <v>10</v>
      </c>
      <c r="AG4" s="8">
        <v>11</v>
      </c>
      <c r="AH4" s="8">
        <v>12</v>
      </c>
      <c r="AI4" s="8">
        <v>13</v>
      </c>
      <c r="AJ4" s="8">
        <v>14</v>
      </c>
      <c r="AK4" s="8">
        <v>15</v>
      </c>
      <c r="AL4" s="8">
        <v>16</v>
      </c>
      <c r="AM4" s="8">
        <v>17</v>
      </c>
      <c r="AN4" s="8">
        <v>18</v>
      </c>
      <c r="AO4" s="8">
        <v>19</v>
      </c>
      <c r="AP4" s="8">
        <v>20</v>
      </c>
      <c r="AQ4" s="8">
        <v>21</v>
      </c>
      <c r="AR4" s="8">
        <v>22</v>
      </c>
      <c r="AS4" s="8">
        <v>23</v>
      </c>
      <c r="AT4" s="8">
        <v>24</v>
      </c>
      <c r="AU4" s="8">
        <v>25</v>
      </c>
      <c r="AV4" s="8">
        <v>26</v>
      </c>
      <c r="AW4" s="8">
        <v>27</v>
      </c>
      <c r="AX4" s="8">
        <v>28</v>
      </c>
      <c r="AY4" s="8">
        <v>29</v>
      </c>
      <c r="AZ4" s="8">
        <v>30</v>
      </c>
      <c r="BA4" s="8">
        <v>31</v>
      </c>
      <c r="BB4" s="8">
        <v>32</v>
      </c>
      <c r="BC4" s="8">
        <v>33</v>
      </c>
      <c r="BD4" s="8">
        <v>34</v>
      </c>
      <c r="BE4" s="8">
        <v>35</v>
      </c>
      <c r="BF4" s="556"/>
    </row>
    <row r="5" spans="1:58" ht="9" customHeight="1">
      <c r="A5" s="618"/>
      <c r="B5" s="599"/>
      <c r="C5" s="599"/>
      <c r="D5" s="599"/>
      <c r="E5" s="559" t="s">
        <v>105</v>
      </c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6"/>
    </row>
    <row r="6" spans="1:58" ht="15.75" thickBot="1">
      <c r="A6" s="619"/>
      <c r="B6" s="600"/>
      <c r="C6" s="600"/>
      <c r="D6" s="600"/>
      <c r="E6" s="216">
        <v>1</v>
      </c>
      <c r="F6" s="216">
        <v>2</v>
      </c>
      <c r="G6" s="216">
        <v>3</v>
      </c>
      <c r="H6" s="216">
        <v>4</v>
      </c>
      <c r="I6" s="216">
        <v>5</v>
      </c>
      <c r="J6" s="216">
        <v>6</v>
      </c>
      <c r="K6" s="216">
        <v>7</v>
      </c>
      <c r="L6" s="216">
        <v>8</v>
      </c>
      <c r="M6" s="216">
        <v>9</v>
      </c>
      <c r="N6" s="216">
        <v>10</v>
      </c>
      <c r="O6" s="216">
        <v>11</v>
      </c>
      <c r="P6" s="216">
        <v>12</v>
      </c>
      <c r="Q6" s="216">
        <v>13</v>
      </c>
      <c r="R6" s="216">
        <v>14</v>
      </c>
      <c r="S6" s="216">
        <v>15</v>
      </c>
      <c r="T6" s="216">
        <v>16</v>
      </c>
      <c r="U6" s="216">
        <v>17</v>
      </c>
      <c r="V6" s="216">
        <v>18</v>
      </c>
      <c r="W6" s="216">
        <v>19</v>
      </c>
      <c r="X6" s="216">
        <v>20</v>
      </c>
      <c r="Y6" s="216">
        <v>21</v>
      </c>
      <c r="Z6" s="216">
        <v>22</v>
      </c>
      <c r="AA6" s="216">
        <v>23</v>
      </c>
      <c r="AB6" s="216">
        <v>24</v>
      </c>
      <c r="AC6" s="216">
        <v>25</v>
      </c>
      <c r="AD6" s="216">
        <v>26</v>
      </c>
      <c r="AE6" s="216">
        <v>27</v>
      </c>
      <c r="AF6" s="216">
        <v>28</v>
      </c>
      <c r="AG6" s="216">
        <v>29</v>
      </c>
      <c r="AH6" s="216">
        <v>30</v>
      </c>
      <c r="AI6" s="216">
        <v>31</v>
      </c>
      <c r="AJ6" s="216">
        <v>32</v>
      </c>
      <c r="AK6" s="216">
        <v>33</v>
      </c>
      <c r="AL6" s="216">
        <v>34</v>
      </c>
      <c r="AM6" s="216">
        <v>35</v>
      </c>
      <c r="AN6" s="216">
        <v>36</v>
      </c>
      <c r="AO6" s="216">
        <v>37</v>
      </c>
      <c r="AP6" s="216">
        <v>38</v>
      </c>
      <c r="AQ6" s="216">
        <v>39</v>
      </c>
      <c r="AR6" s="216">
        <v>40</v>
      </c>
      <c r="AS6" s="216">
        <v>41</v>
      </c>
      <c r="AT6" s="216">
        <v>42</v>
      </c>
      <c r="AU6" s="216">
        <v>43</v>
      </c>
      <c r="AV6" s="216">
        <v>44</v>
      </c>
      <c r="AW6" s="216">
        <v>45</v>
      </c>
      <c r="AX6" s="216">
        <v>46</v>
      </c>
      <c r="AY6" s="216">
        <v>47</v>
      </c>
      <c r="AZ6" s="216">
        <v>48</v>
      </c>
      <c r="BA6" s="216">
        <v>49</v>
      </c>
      <c r="BB6" s="216">
        <v>50</v>
      </c>
      <c r="BC6" s="216">
        <v>51</v>
      </c>
      <c r="BD6" s="216">
        <v>52</v>
      </c>
      <c r="BE6" s="216">
        <v>53</v>
      </c>
      <c r="BF6" s="557"/>
    </row>
    <row r="7" spans="1:58" ht="16.5">
      <c r="A7" s="620" t="s">
        <v>8</v>
      </c>
      <c r="B7" s="575" t="s">
        <v>106</v>
      </c>
      <c r="C7" s="577" t="s">
        <v>14</v>
      </c>
      <c r="D7" s="215" t="s">
        <v>107</v>
      </c>
      <c r="E7" s="274">
        <f>E9+E11+E13+E15+E17+E19+E21+E23</f>
        <v>13</v>
      </c>
      <c r="F7" s="274">
        <f aca="true" t="shared" si="0" ref="F7:BE7">F9+F11+F13+F15+F17+F19+F21+F23</f>
        <v>15</v>
      </c>
      <c r="G7" s="274">
        <f t="shared" si="0"/>
        <v>15</v>
      </c>
      <c r="H7" s="274">
        <f t="shared" si="0"/>
        <v>15</v>
      </c>
      <c r="I7" s="274">
        <f t="shared" si="0"/>
        <v>14</v>
      </c>
      <c r="J7" s="274">
        <f t="shared" si="0"/>
        <v>15</v>
      </c>
      <c r="K7" s="274">
        <f t="shared" si="0"/>
        <v>15</v>
      </c>
      <c r="L7" s="274">
        <f t="shared" si="0"/>
        <v>15</v>
      </c>
      <c r="M7" s="274">
        <f t="shared" si="0"/>
        <v>15</v>
      </c>
      <c r="N7" s="274">
        <f t="shared" si="0"/>
        <v>14</v>
      </c>
      <c r="O7" s="274">
        <f t="shared" si="0"/>
        <v>15</v>
      </c>
      <c r="P7" s="274">
        <f t="shared" si="0"/>
        <v>15</v>
      </c>
      <c r="Q7" s="274">
        <f t="shared" si="0"/>
        <v>15</v>
      </c>
      <c r="R7" s="274">
        <f t="shared" si="0"/>
        <v>15</v>
      </c>
      <c r="S7" s="274">
        <f t="shared" si="0"/>
        <v>14</v>
      </c>
      <c r="T7" s="274">
        <f t="shared" si="0"/>
        <v>15</v>
      </c>
      <c r="U7" s="274">
        <f t="shared" si="0"/>
        <v>13</v>
      </c>
      <c r="V7" s="530">
        <f t="shared" si="0"/>
        <v>0</v>
      </c>
      <c r="W7" s="530">
        <f t="shared" si="0"/>
        <v>0</v>
      </c>
      <c r="X7" s="274">
        <f t="shared" si="0"/>
        <v>22</v>
      </c>
      <c r="Y7" s="274">
        <f t="shared" si="0"/>
        <v>22</v>
      </c>
      <c r="Z7" s="274">
        <f t="shared" si="0"/>
        <v>24</v>
      </c>
      <c r="AA7" s="274">
        <f t="shared" si="0"/>
        <v>22</v>
      </c>
      <c r="AB7" s="274">
        <f t="shared" si="0"/>
        <v>22</v>
      </c>
      <c r="AC7" s="274">
        <f t="shared" si="0"/>
        <v>0</v>
      </c>
      <c r="AD7" s="274">
        <f t="shared" si="0"/>
        <v>22</v>
      </c>
      <c r="AE7" s="274">
        <f t="shared" si="0"/>
        <v>24</v>
      </c>
      <c r="AF7" s="274">
        <f t="shared" si="0"/>
        <v>22</v>
      </c>
      <c r="AG7" s="274">
        <f t="shared" si="0"/>
        <v>24</v>
      </c>
      <c r="AH7" s="274">
        <f t="shared" si="0"/>
        <v>22</v>
      </c>
      <c r="AI7" s="274">
        <f t="shared" si="0"/>
        <v>0</v>
      </c>
      <c r="AJ7" s="274">
        <f t="shared" si="0"/>
        <v>24</v>
      </c>
      <c r="AK7" s="274">
        <f t="shared" si="0"/>
        <v>24</v>
      </c>
      <c r="AL7" s="274">
        <f t="shared" si="0"/>
        <v>24</v>
      </c>
      <c r="AM7" s="274">
        <f t="shared" si="0"/>
        <v>24</v>
      </c>
      <c r="AN7" s="274">
        <f t="shared" si="0"/>
        <v>24</v>
      </c>
      <c r="AO7" s="274">
        <f t="shared" si="0"/>
        <v>24</v>
      </c>
      <c r="AP7" s="274">
        <f t="shared" si="0"/>
        <v>0</v>
      </c>
      <c r="AQ7" s="274">
        <f t="shared" si="0"/>
        <v>24</v>
      </c>
      <c r="AR7" s="274">
        <f t="shared" si="0"/>
        <v>24</v>
      </c>
      <c r="AS7" s="274">
        <f t="shared" si="0"/>
        <v>24</v>
      </c>
      <c r="AT7" s="274">
        <f t="shared" si="0"/>
        <v>23</v>
      </c>
      <c r="AU7" s="274">
        <f t="shared" si="0"/>
        <v>4</v>
      </c>
      <c r="AV7" s="530">
        <f t="shared" si="0"/>
        <v>0</v>
      </c>
      <c r="AW7" s="530">
        <f t="shared" si="0"/>
        <v>0</v>
      </c>
      <c r="AX7" s="274">
        <f t="shared" si="0"/>
        <v>0</v>
      </c>
      <c r="AY7" s="274">
        <f t="shared" si="0"/>
        <v>0</v>
      </c>
      <c r="AZ7" s="274">
        <f t="shared" si="0"/>
        <v>0</v>
      </c>
      <c r="BA7" s="274">
        <f t="shared" si="0"/>
        <v>0</v>
      </c>
      <c r="BB7" s="274">
        <f t="shared" si="0"/>
        <v>0</v>
      </c>
      <c r="BC7" s="274">
        <f t="shared" si="0"/>
        <v>0</v>
      </c>
      <c r="BD7" s="274">
        <f t="shared" si="0"/>
        <v>0</v>
      </c>
      <c r="BE7" s="274">
        <f t="shared" si="0"/>
        <v>0</v>
      </c>
      <c r="BF7" s="276">
        <f>BF9+BF11+BF13+BF15+BF17+BF19+BF21+BF23+BF25</f>
        <v>1072</v>
      </c>
    </row>
    <row r="8" spans="1:58" ht="16.5">
      <c r="A8" s="621"/>
      <c r="B8" s="594"/>
      <c r="C8" s="575"/>
      <c r="D8" s="9" t="s">
        <v>108</v>
      </c>
      <c r="E8" s="171">
        <f>E10+E12+E14+E16+E18+E20+E22+E24</f>
        <v>5</v>
      </c>
      <c r="F8" s="171">
        <f aca="true" t="shared" si="1" ref="F8:BE8">F10+F12+F14+F16+F18+F20+F22+F24</f>
        <v>7</v>
      </c>
      <c r="G8" s="171">
        <f t="shared" si="1"/>
        <v>5</v>
      </c>
      <c r="H8" s="171">
        <f t="shared" si="1"/>
        <v>6</v>
      </c>
      <c r="I8" s="171">
        <f t="shared" si="1"/>
        <v>6</v>
      </c>
      <c r="J8" s="171">
        <f t="shared" si="1"/>
        <v>6.5</v>
      </c>
      <c r="K8" s="171">
        <f t="shared" si="1"/>
        <v>6.5</v>
      </c>
      <c r="L8" s="171">
        <f t="shared" si="1"/>
        <v>7.5</v>
      </c>
      <c r="M8" s="171">
        <f t="shared" si="1"/>
        <v>5.5</v>
      </c>
      <c r="N8" s="171">
        <f t="shared" si="1"/>
        <v>6.5</v>
      </c>
      <c r="O8" s="171">
        <f t="shared" si="1"/>
        <v>7.5</v>
      </c>
      <c r="P8" s="171">
        <f t="shared" si="1"/>
        <v>6.5</v>
      </c>
      <c r="Q8" s="171">
        <f t="shared" si="1"/>
        <v>5.5</v>
      </c>
      <c r="R8" s="171">
        <f t="shared" si="1"/>
        <v>6.5</v>
      </c>
      <c r="S8" s="171">
        <f t="shared" si="1"/>
        <v>5.5</v>
      </c>
      <c r="T8" s="171">
        <f t="shared" si="1"/>
        <v>6.5</v>
      </c>
      <c r="U8" s="171">
        <f t="shared" si="1"/>
        <v>5</v>
      </c>
      <c r="V8" s="531">
        <f t="shared" si="1"/>
        <v>0</v>
      </c>
      <c r="W8" s="531">
        <f t="shared" si="1"/>
        <v>0</v>
      </c>
      <c r="X8" s="171">
        <f t="shared" si="1"/>
        <v>10</v>
      </c>
      <c r="Y8" s="171">
        <f t="shared" si="1"/>
        <v>7.5</v>
      </c>
      <c r="Z8" s="171">
        <f t="shared" si="1"/>
        <v>10</v>
      </c>
      <c r="AA8" s="171">
        <f t="shared" si="1"/>
        <v>8.5</v>
      </c>
      <c r="AB8" s="171">
        <f t="shared" si="1"/>
        <v>9</v>
      </c>
      <c r="AC8" s="171">
        <f t="shared" si="1"/>
        <v>0</v>
      </c>
      <c r="AD8" s="171">
        <f t="shared" si="1"/>
        <v>8</v>
      </c>
      <c r="AE8" s="171">
        <f t="shared" si="1"/>
        <v>9.5</v>
      </c>
      <c r="AF8" s="171">
        <f t="shared" si="1"/>
        <v>9.5</v>
      </c>
      <c r="AG8" s="171">
        <f t="shared" si="1"/>
        <v>9</v>
      </c>
      <c r="AH8" s="171">
        <f t="shared" si="1"/>
        <v>10.5</v>
      </c>
      <c r="AI8" s="171">
        <f t="shared" si="1"/>
        <v>0</v>
      </c>
      <c r="AJ8" s="171">
        <f t="shared" si="1"/>
        <v>10.5</v>
      </c>
      <c r="AK8" s="171">
        <f t="shared" si="1"/>
        <v>11</v>
      </c>
      <c r="AL8" s="171">
        <f t="shared" si="1"/>
        <v>6</v>
      </c>
      <c r="AM8" s="171">
        <f t="shared" si="1"/>
        <v>11</v>
      </c>
      <c r="AN8" s="171">
        <f t="shared" si="1"/>
        <v>8.5</v>
      </c>
      <c r="AO8" s="171">
        <f t="shared" si="1"/>
        <v>10</v>
      </c>
      <c r="AP8" s="171">
        <f t="shared" si="1"/>
        <v>0</v>
      </c>
      <c r="AQ8" s="171">
        <f t="shared" si="1"/>
        <v>11</v>
      </c>
      <c r="AR8" s="171">
        <f t="shared" si="1"/>
        <v>8</v>
      </c>
      <c r="AS8" s="171">
        <f t="shared" si="1"/>
        <v>11</v>
      </c>
      <c r="AT8" s="171">
        <f t="shared" si="1"/>
        <v>9</v>
      </c>
      <c r="AU8" s="171">
        <f t="shared" si="1"/>
        <v>1</v>
      </c>
      <c r="AV8" s="531">
        <f t="shared" si="1"/>
        <v>0</v>
      </c>
      <c r="AW8" s="531">
        <f t="shared" si="1"/>
        <v>0</v>
      </c>
      <c r="AX8" s="171">
        <f t="shared" si="1"/>
        <v>0</v>
      </c>
      <c r="AY8" s="171">
        <f t="shared" si="1"/>
        <v>0</v>
      </c>
      <c r="AZ8" s="171">
        <f t="shared" si="1"/>
        <v>0</v>
      </c>
      <c r="BA8" s="171">
        <f t="shared" si="1"/>
        <v>0</v>
      </c>
      <c r="BB8" s="171">
        <f t="shared" si="1"/>
        <v>0</v>
      </c>
      <c r="BC8" s="171">
        <f t="shared" si="1"/>
        <v>0</v>
      </c>
      <c r="BD8" s="171">
        <f t="shared" si="1"/>
        <v>0</v>
      </c>
      <c r="BE8" s="171">
        <f t="shared" si="1"/>
        <v>0</v>
      </c>
      <c r="BF8" s="213">
        <f>BF10+BF12+BF14+BF16+BF18+BF20+BF22+BF24+BF26</f>
        <v>416</v>
      </c>
    </row>
    <row r="9" spans="1:58" ht="16.5">
      <c r="A9" s="621"/>
      <c r="B9" s="571" t="s">
        <v>15</v>
      </c>
      <c r="C9" s="573" t="s">
        <v>16</v>
      </c>
      <c r="D9" s="46" t="s">
        <v>107</v>
      </c>
      <c r="E9" s="166">
        <v>1</v>
      </c>
      <c r="F9" s="166">
        <v>2</v>
      </c>
      <c r="G9" s="166">
        <v>2</v>
      </c>
      <c r="H9" s="166">
        <v>2</v>
      </c>
      <c r="I9" s="166">
        <v>2</v>
      </c>
      <c r="J9" s="166">
        <v>2</v>
      </c>
      <c r="K9" s="166">
        <v>2</v>
      </c>
      <c r="L9" s="166">
        <v>2</v>
      </c>
      <c r="M9" s="166">
        <v>2</v>
      </c>
      <c r="N9" s="166">
        <v>2</v>
      </c>
      <c r="O9" s="166">
        <v>2</v>
      </c>
      <c r="P9" s="166">
        <v>2</v>
      </c>
      <c r="Q9" s="166">
        <v>2</v>
      </c>
      <c r="R9" s="166">
        <v>2</v>
      </c>
      <c r="S9" s="166">
        <v>2</v>
      </c>
      <c r="T9" s="166">
        <v>2</v>
      </c>
      <c r="U9" s="166">
        <v>2</v>
      </c>
      <c r="V9" s="532">
        <v>0</v>
      </c>
      <c r="W9" s="532">
        <v>0</v>
      </c>
      <c r="X9" s="167">
        <v>2</v>
      </c>
      <c r="Y9" s="167">
        <v>2</v>
      </c>
      <c r="Z9" s="167">
        <v>3</v>
      </c>
      <c r="AA9" s="167">
        <v>2</v>
      </c>
      <c r="AB9" s="167">
        <v>2</v>
      </c>
      <c r="AC9" s="167"/>
      <c r="AD9" s="167">
        <v>2</v>
      </c>
      <c r="AE9" s="167">
        <v>2</v>
      </c>
      <c r="AF9" s="167">
        <v>2</v>
      </c>
      <c r="AG9" s="167">
        <v>2</v>
      </c>
      <c r="AH9" s="167">
        <v>2</v>
      </c>
      <c r="AI9" s="167"/>
      <c r="AJ9" s="167">
        <v>2</v>
      </c>
      <c r="AK9" s="167">
        <v>2</v>
      </c>
      <c r="AL9" s="167">
        <v>2</v>
      </c>
      <c r="AM9" s="167">
        <v>2</v>
      </c>
      <c r="AN9" s="167">
        <v>2</v>
      </c>
      <c r="AO9" s="167">
        <v>2</v>
      </c>
      <c r="AP9" s="167"/>
      <c r="AQ9" s="167">
        <v>2</v>
      </c>
      <c r="AR9" s="167">
        <v>2</v>
      </c>
      <c r="AS9" s="167">
        <v>2</v>
      </c>
      <c r="AT9" s="167">
        <v>2</v>
      </c>
      <c r="AU9" s="167">
        <v>4</v>
      </c>
      <c r="AV9" s="540">
        <v>0</v>
      </c>
      <c r="AW9" s="532">
        <v>0</v>
      </c>
      <c r="AX9" s="52"/>
      <c r="AY9" s="52"/>
      <c r="AZ9" s="52"/>
      <c r="BA9" s="52"/>
      <c r="BB9" s="52"/>
      <c r="BC9" s="52"/>
      <c r="BD9" s="52"/>
      <c r="BE9" s="52"/>
      <c r="BF9" s="211">
        <f aca="true" t="shared" si="2" ref="BF9:BF52">SUM(E9:BE9)</f>
        <v>78</v>
      </c>
    </row>
    <row r="10" spans="1:58" ht="16.5">
      <c r="A10" s="621"/>
      <c r="B10" s="572"/>
      <c r="C10" s="574"/>
      <c r="D10" s="46" t="s">
        <v>108</v>
      </c>
      <c r="E10" s="168">
        <v>1</v>
      </c>
      <c r="F10" s="168">
        <v>1</v>
      </c>
      <c r="G10" s="168">
        <v>1</v>
      </c>
      <c r="H10" s="168">
        <v>1</v>
      </c>
      <c r="I10" s="168">
        <v>1</v>
      </c>
      <c r="J10" s="168">
        <v>1</v>
      </c>
      <c r="K10" s="168">
        <v>1</v>
      </c>
      <c r="L10" s="168">
        <v>1</v>
      </c>
      <c r="M10" s="168">
        <v>1</v>
      </c>
      <c r="N10" s="168">
        <v>1</v>
      </c>
      <c r="O10" s="168">
        <v>1</v>
      </c>
      <c r="P10" s="168">
        <v>1</v>
      </c>
      <c r="Q10" s="168">
        <v>1</v>
      </c>
      <c r="R10" s="168">
        <v>1</v>
      </c>
      <c r="S10" s="168">
        <v>1</v>
      </c>
      <c r="T10" s="168">
        <v>1</v>
      </c>
      <c r="U10" s="168">
        <v>1</v>
      </c>
      <c r="V10" s="532">
        <v>0</v>
      </c>
      <c r="W10" s="532">
        <v>0</v>
      </c>
      <c r="X10" s="167">
        <v>1</v>
      </c>
      <c r="Y10" s="167">
        <v>1</v>
      </c>
      <c r="Z10" s="167">
        <v>2</v>
      </c>
      <c r="AA10" s="167">
        <v>1</v>
      </c>
      <c r="AB10" s="167">
        <v>1</v>
      </c>
      <c r="AC10" s="167"/>
      <c r="AD10" s="167">
        <v>1</v>
      </c>
      <c r="AE10" s="167">
        <v>1</v>
      </c>
      <c r="AF10" s="167">
        <v>1</v>
      </c>
      <c r="AG10" s="167">
        <v>1</v>
      </c>
      <c r="AH10" s="167">
        <v>1</v>
      </c>
      <c r="AI10" s="167"/>
      <c r="AJ10" s="167">
        <v>1</v>
      </c>
      <c r="AK10" s="167">
        <v>1</v>
      </c>
      <c r="AL10" s="167">
        <v>1</v>
      </c>
      <c r="AM10" s="167">
        <v>1</v>
      </c>
      <c r="AN10" s="167">
        <v>1</v>
      </c>
      <c r="AO10" s="167">
        <v>1</v>
      </c>
      <c r="AP10" s="167"/>
      <c r="AQ10" s="167">
        <v>1</v>
      </c>
      <c r="AR10" s="167">
        <v>1</v>
      </c>
      <c r="AS10" s="167">
        <v>1</v>
      </c>
      <c r="AT10" s="167">
        <v>1</v>
      </c>
      <c r="AU10" s="167">
        <v>1</v>
      </c>
      <c r="AV10" s="540">
        <v>0</v>
      </c>
      <c r="AW10" s="532">
        <v>0</v>
      </c>
      <c r="AX10" s="52"/>
      <c r="AY10" s="52"/>
      <c r="AZ10" s="52"/>
      <c r="BA10" s="52"/>
      <c r="BB10" s="52"/>
      <c r="BC10" s="52"/>
      <c r="BD10" s="52"/>
      <c r="BE10" s="52"/>
      <c r="BF10" s="211">
        <f t="shared" si="2"/>
        <v>39</v>
      </c>
    </row>
    <row r="11" spans="1:58" ht="16.5">
      <c r="A11" s="621"/>
      <c r="B11" s="623" t="s">
        <v>17</v>
      </c>
      <c r="C11" s="573" t="s">
        <v>18</v>
      </c>
      <c r="D11" s="46" t="s">
        <v>107</v>
      </c>
      <c r="E11" s="166">
        <v>2</v>
      </c>
      <c r="F11" s="166">
        <v>2</v>
      </c>
      <c r="G11" s="166">
        <v>2</v>
      </c>
      <c r="H11" s="166">
        <v>2</v>
      </c>
      <c r="I11" s="166">
        <v>2</v>
      </c>
      <c r="J11" s="166">
        <v>2</v>
      </c>
      <c r="K11" s="166">
        <v>2</v>
      </c>
      <c r="L11" s="166">
        <v>2</v>
      </c>
      <c r="M11" s="166">
        <v>2</v>
      </c>
      <c r="N11" s="166">
        <v>2</v>
      </c>
      <c r="O11" s="166">
        <v>2</v>
      </c>
      <c r="P11" s="166">
        <v>2</v>
      </c>
      <c r="Q11" s="166">
        <v>2</v>
      </c>
      <c r="R11" s="166">
        <v>2</v>
      </c>
      <c r="S11" s="166">
        <v>2</v>
      </c>
      <c r="T11" s="166">
        <v>2</v>
      </c>
      <c r="U11" s="166">
        <v>1</v>
      </c>
      <c r="V11" s="532">
        <v>0</v>
      </c>
      <c r="W11" s="532">
        <v>0</v>
      </c>
      <c r="X11" s="167">
        <v>4</v>
      </c>
      <c r="Y11" s="167">
        <v>3</v>
      </c>
      <c r="Z11" s="167">
        <v>3</v>
      </c>
      <c r="AA11" s="167">
        <v>4</v>
      </c>
      <c r="AB11" s="167">
        <v>4</v>
      </c>
      <c r="AC11" s="167"/>
      <c r="AD11" s="167">
        <v>4</v>
      </c>
      <c r="AE11" s="167">
        <v>4</v>
      </c>
      <c r="AF11" s="167">
        <v>2</v>
      </c>
      <c r="AG11" s="167">
        <v>4</v>
      </c>
      <c r="AH11" s="167">
        <v>4</v>
      </c>
      <c r="AI11" s="167"/>
      <c r="AJ11" s="167">
        <v>4</v>
      </c>
      <c r="AK11" s="167">
        <v>4</v>
      </c>
      <c r="AL11" s="167">
        <v>2</v>
      </c>
      <c r="AM11" s="167">
        <v>4</v>
      </c>
      <c r="AN11" s="167">
        <v>4</v>
      </c>
      <c r="AO11" s="167">
        <v>4</v>
      </c>
      <c r="AP11" s="167"/>
      <c r="AQ11" s="167">
        <v>4</v>
      </c>
      <c r="AR11" s="167">
        <v>4</v>
      </c>
      <c r="AS11" s="167">
        <v>4</v>
      </c>
      <c r="AT11" s="167">
        <v>3</v>
      </c>
      <c r="AU11" s="167"/>
      <c r="AV11" s="540">
        <v>0</v>
      </c>
      <c r="AW11" s="532">
        <v>0</v>
      </c>
      <c r="AX11" s="52"/>
      <c r="AY11" s="52"/>
      <c r="AZ11" s="52"/>
      <c r="BA11" s="52"/>
      <c r="BB11" s="52"/>
      <c r="BC11" s="52"/>
      <c r="BD11" s="52"/>
      <c r="BE11" s="52"/>
      <c r="BF11" s="211">
        <f t="shared" si="2"/>
        <v>106</v>
      </c>
    </row>
    <row r="12" spans="1:58" ht="16.5">
      <c r="A12" s="621"/>
      <c r="B12" s="624"/>
      <c r="C12" s="574"/>
      <c r="D12" s="46" t="s">
        <v>108</v>
      </c>
      <c r="E12" s="168">
        <v>0.5</v>
      </c>
      <c r="F12" s="168">
        <v>0.5</v>
      </c>
      <c r="G12" s="168">
        <v>0.5</v>
      </c>
      <c r="H12" s="168">
        <v>0.5</v>
      </c>
      <c r="I12" s="168">
        <v>0.5</v>
      </c>
      <c r="J12" s="168">
        <v>1</v>
      </c>
      <c r="K12" s="168">
        <v>1</v>
      </c>
      <c r="L12" s="168">
        <v>1</v>
      </c>
      <c r="M12" s="168">
        <v>1</v>
      </c>
      <c r="N12" s="168">
        <v>1</v>
      </c>
      <c r="O12" s="168">
        <v>1</v>
      </c>
      <c r="P12" s="168">
        <v>1</v>
      </c>
      <c r="Q12" s="168">
        <v>1</v>
      </c>
      <c r="R12" s="168">
        <v>1</v>
      </c>
      <c r="S12" s="168">
        <v>1</v>
      </c>
      <c r="T12" s="168">
        <v>1</v>
      </c>
      <c r="U12" s="168">
        <v>0.5</v>
      </c>
      <c r="V12" s="532">
        <v>0</v>
      </c>
      <c r="W12" s="532">
        <v>0</v>
      </c>
      <c r="X12" s="168">
        <v>1</v>
      </c>
      <c r="Y12" s="168">
        <v>1</v>
      </c>
      <c r="Z12" s="168">
        <v>1</v>
      </c>
      <c r="AA12" s="168">
        <v>1</v>
      </c>
      <c r="AB12" s="168">
        <v>1</v>
      </c>
      <c r="AC12" s="168"/>
      <c r="AD12" s="168">
        <v>1</v>
      </c>
      <c r="AE12" s="168">
        <v>1</v>
      </c>
      <c r="AF12" s="168">
        <v>1</v>
      </c>
      <c r="AG12" s="168">
        <v>1</v>
      </c>
      <c r="AH12" s="168">
        <v>1</v>
      </c>
      <c r="AI12" s="168"/>
      <c r="AJ12" s="168">
        <v>1</v>
      </c>
      <c r="AK12" s="168">
        <v>1</v>
      </c>
      <c r="AL12" s="168">
        <v>1</v>
      </c>
      <c r="AM12" s="168">
        <v>2</v>
      </c>
      <c r="AN12" s="168">
        <v>1</v>
      </c>
      <c r="AO12" s="168">
        <v>1</v>
      </c>
      <c r="AP12" s="168"/>
      <c r="AQ12" s="168">
        <v>1</v>
      </c>
      <c r="AR12" s="168">
        <v>1</v>
      </c>
      <c r="AS12" s="168">
        <v>2</v>
      </c>
      <c r="AT12" s="168">
        <v>1</v>
      </c>
      <c r="AU12" s="168"/>
      <c r="AV12" s="540">
        <v>0</v>
      </c>
      <c r="AW12" s="532">
        <v>0</v>
      </c>
      <c r="AX12" s="52"/>
      <c r="AY12" s="52"/>
      <c r="AZ12" s="52"/>
      <c r="BA12" s="52"/>
      <c r="BB12" s="52"/>
      <c r="BC12" s="52"/>
      <c r="BD12" s="52"/>
      <c r="BE12" s="52"/>
      <c r="BF12" s="211">
        <f t="shared" si="2"/>
        <v>36</v>
      </c>
    </row>
    <row r="13" spans="1:58" ht="16.5">
      <c r="A13" s="621"/>
      <c r="B13" s="623" t="s">
        <v>19</v>
      </c>
      <c r="C13" s="573" t="s">
        <v>20</v>
      </c>
      <c r="D13" s="46" t="s">
        <v>107</v>
      </c>
      <c r="E13" s="166">
        <v>2</v>
      </c>
      <c r="F13" s="166">
        <v>2</v>
      </c>
      <c r="G13" s="166">
        <v>2</v>
      </c>
      <c r="H13" s="166">
        <v>2</v>
      </c>
      <c r="I13" s="166">
        <v>2</v>
      </c>
      <c r="J13" s="166">
        <v>2</v>
      </c>
      <c r="K13" s="166">
        <v>2</v>
      </c>
      <c r="L13" s="166">
        <v>2</v>
      </c>
      <c r="M13" s="166">
        <v>2</v>
      </c>
      <c r="N13" s="166">
        <v>2</v>
      </c>
      <c r="O13" s="166">
        <v>2</v>
      </c>
      <c r="P13" s="166">
        <v>2</v>
      </c>
      <c r="Q13" s="166">
        <v>2</v>
      </c>
      <c r="R13" s="166">
        <v>2</v>
      </c>
      <c r="S13" s="166">
        <v>2</v>
      </c>
      <c r="T13" s="166">
        <v>2</v>
      </c>
      <c r="U13" s="166">
        <v>1</v>
      </c>
      <c r="V13" s="532">
        <v>0</v>
      </c>
      <c r="W13" s="532">
        <v>0</v>
      </c>
      <c r="X13" s="167">
        <v>2</v>
      </c>
      <c r="Y13" s="167">
        <v>4</v>
      </c>
      <c r="Z13" s="167">
        <v>2</v>
      </c>
      <c r="AA13" s="167">
        <v>4</v>
      </c>
      <c r="AB13" s="167">
        <v>2</v>
      </c>
      <c r="AC13" s="167"/>
      <c r="AD13" s="167">
        <v>3</v>
      </c>
      <c r="AE13" s="167">
        <v>4</v>
      </c>
      <c r="AF13" s="167">
        <v>4</v>
      </c>
      <c r="AG13" s="167">
        <v>4</v>
      </c>
      <c r="AH13" s="167">
        <v>4</v>
      </c>
      <c r="AI13" s="167"/>
      <c r="AJ13" s="167">
        <v>4</v>
      </c>
      <c r="AK13" s="167">
        <v>4</v>
      </c>
      <c r="AL13" s="167">
        <v>4</v>
      </c>
      <c r="AM13" s="167">
        <v>4</v>
      </c>
      <c r="AN13" s="167">
        <v>4</v>
      </c>
      <c r="AO13" s="167">
        <v>4</v>
      </c>
      <c r="AP13" s="167"/>
      <c r="AQ13" s="167">
        <v>4</v>
      </c>
      <c r="AR13" s="167">
        <v>4</v>
      </c>
      <c r="AS13" s="167">
        <v>4</v>
      </c>
      <c r="AT13" s="167">
        <v>4</v>
      </c>
      <c r="AU13" s="167"/>
      <c r="AV13" s="540">
        <v>0</v>
      </c>
      <c r="AW13" s="532">
        <v>0</v>
      </c>
      <c r="AX13" s="52"/>
      <c r="AY13" s="52"/>
      <c r="AZ13" s="52"/>
      <c r="BA13" s="52"/>
      <c r="BB13" s="52"/>
      <c r="BC13" s="52"/>
      <c r="BD13" s="52"/>
      <c r="BE13" s="52"/>
      <c r="BF13" s="211">
        <f t="shared" si="2"/>
        <v>106</v>
      </c>
    </row>
    <row r="14" spans="1:58" ht="16.5">
      <c r="A14" s="621"/>
      <c r="B14" s="624"/>
      <c r="C14" s="574"/>
      <c r="D14" s="46" t="s">
        <v>108</v>
      </c>
      <c r="E14" s="168">
        <v>1</v>
      </c>
      <c r="F14" s="168">
        <v>1</v>
      </c>
      <c r="G14" s="168">
        <v>1</v>
      </c>
      <c r="H14" s="168">
        <v>1</v>
      </c>
      <c r="I14" s="168">
        <v>1</v>
      </c>
      <c r="J14" s="168">
        <v>1</v>
      </c>
      <c r="K14" s="168">
        <v>1</v>
      </c>
      <c r="L14" s="168">
        <v>1</v>
      </c>
      <c r="M14" s="168">
        <v>1</v>
      </c>
      <c r="N14" s="168">
        <v>1</v>
      </c>
      <c r="O14" s="168">
        <v>1</v>
      </c>
      <c r="P14" s="168">
        <v>1</v>
      </c>
      <c r="Q14" s="168">
        <v>1</v>
      </c>
      <c r="R14" s="168">
        <v>1</v>
      </c>
      <c r="S14" s="168">
        <v>1</v>
      </c>
      <c r="T14" s="168">
        <v>1</v>
      </c>
      <c r="U14" s="168"/>
      <c r="V14" s="532">
        <v>0</v>
      </c>
      <c r="W14" s="532">
        <v>0</v>
      </c>
      <c r="X14" s="168">
        <v>1</v>
      </c>
      <c r="Y14" s="168">
        <v>2</v>
      </c>
      <c r="Z14" s="168">
        <v>1</v>
      </c>
      <c r="AA14" s="168">
        <v>2</v>
      </c>
      <c r="AB14" s="168">
        <v>1</v>
      </c>
      <c r="AC14" s="168"/>
      <c r="AD14" s="168">
        <v>1.5</v>
      </c>
      <c r="AE14" s="168">
        <v>1.5</v>
      </c>
      <c r="AF14" s="168">
        <v>2</v>
      </c>
      <c r="AG14" s="168">
        <v>2</v>
      </c>
      <c r="AH14" s="168">
        <v>2</v>
      </c>
      <c r="AI14" s="168"/>
      <c r="AJ14" s="168">
        <v>2</v>
      </c>
      <c r="AK14" s="168">
        <v>2</v>
      </c>
      <c r="AL14" s="168">
        <v>2</v>
      </c>
      <c r="AM14" s="168">
        <v>2</v>
      </c>
      <c r="AN14" s="168">
        <v>2</v>
      </c>
      <c r="AO14" s="168">
        <v>2</v>
      </c>
      <c r="AP14" s="168"/>
      <c r="AQ14" s="168">
        <v>2</v>
      </c>
      <c r="AR14" s="168">
        <v>2</v>
      </c>
      <c r="AS14" s="168">
        <v>2</v>
      </c>
      <c r="AT14" s="168">
        <v>2</v>
      </c>
      <c r="AU14" s="168"/>
      <c r="AV14" s="540">
        <v>0</v>
      </c>
      <c r="AW14" s="532">
        <v>0</v>
      </c>
      <c r="AX14" s="52"/>
      <c r="AY14" s="52"/>
      <c r="AZ14" s="52"/>
      <c r="BA14" s="52"/>
      <c r="BB14" s="52"/>
      <c r="BC14" s="52"/>
      <c r="BD14" s="52"/>
      <c r="BE14" s="52"/>
      <c r="BF14" s="211">
        <f t="shared" si="2"/>
        <v>52</v>
      </c>
    </row>
    <row r="15" spans="1:58" ht="16.5">
      <c r="A15" s="621"/>
      <c r="B15" s="623" t="s">
        <v>21</v>
      </c>
      <c r="C15" s="573" t="s">
        <v>22</v>
      </c>
      <c r="D15" s="46" t="s">
        <v>107</v>
      </c>
      <c r="E15" s="166">
        <v>2</v>
      </c>
      <c r="F15" s="166">
        <v>2</v>
      </c>
      <c r="G15" s="166">
        <v>2</v>
      </c>
      <c r="H15" s="166">
        <v>2</v>
      </c>
      <c r="I15" s="166">
        <v>2</v>
      </c>
      <c r="J15" s="166">
        <v>2</v>
      </c>
      <c r="K15" s="166">
        <v>2</v>
      </c>
      <c r="L15" s="166">
        <v>2</v>
      </c>
      <c r="M15" s="166">
        <v>2</v>
      </c>
      <c r="N15" s="166">
        <v>2</v>
      </c>
      <c r="O15" s="166">
        <v>2</v>
      </c>
      <c r="P15" s="166">
        <v>2</v>
      </c>
      <c r="Q15" s="166">
        <v>2</v>
      </c>
      <c r="R15" s="166">
        <v>2</v>
      </c>
      <c r="S15" s="166">
        <v>1</v>
      </c>
      <c r="T15" s="166">
        <v>2</v>
      </c>
      <c r="U15" s="166">
        <v>2</v>
      </c>
      <c r="V15" s="532">
        <v>0</v>
      </c>
      <c r="W15" s="532">
        <v>0</v>
      </c>
      <c r="X15" s="167">
        <v>2</v>
      </c>
      <c r="Y15" s="167">
        <v>2</v>
      </c>
      <c r="Z15" s="167">
        <v>2</v>
      </c>
      <c r="AA15" s="167">
        <v>2</v>
      </c>
      <c r="AB15" s="167">
        <v>2</v>
      </c>
      <c r="AC15" s="167"/>
      <c r="AD15" s="167">
        <v>2</v>
      </c>
      <c r="AE15" s="167">
        <v>3</v>
      </c>
      <c r="AF15" s="167">
        <v>2</v>
      </c>
      <c r="AG15" s="167">
        <v>2</v>
      </c>
      <c r="AH15" s="167">
        <v>2</v>
      </c>
      <c r="AI15" s="167"/>
      <c r="AJ15" s="167">
        <v>4</v>
      </c>
      <c r="AK15" s="167">
        <v>2</v>
      </c>
      <c r="AL15" s="167">
        <v>4</v>
      </c>
      <c r="AM15" s="167">
        <v>2</v>
      </c>
      <c r="AN15" s="167">
        <v>4</v>
      </c>
      <c r="AO15" s="167">
        <v>2</v>
      </c>
      <c r="AP15" s="167"/>
      <c r="AQ15" s="167">
        <v>2</v>
      </c>
      <c r="AR15" s="167">
        <v>2</v>
      </c>
      <c r="AS15" s="167">
        <v>2</v>
      </c>
      <c r="AT15" s="167">
        <v>4</v>
      </c>
      <c r="AU15" s="167"/>
      <c r="AV15" s="540">
        <v>0</v>
      </c>
      <c r="AW15" s="532">
        <v>0</v>
      </c>
      <c r="AX15" s="52"/>
      <c r="AY15" s="52"/>
      <c r="AZ15" s="52"/>
      <c r="BA15" s="52"/>
      <c r="BB15" s="52"/>
      <c r="BC15" s="52"/>
      <c r="BD15" s="52"/>
      <c r="BE15" s="52"/>
      <c r="BF15" s="211">
        <f t="shared" si="2"/>
        <v>82</v>
      </c>
    </row>
    <row r="16" spans="1:59" s="6" customFormat="1" ht="16.5">
      <c r="A16" s="621"/>
      <c r="B16" s="624"/>
      <c r="C16" s="574"/>
      <c r="D16" s="47" t="s">
        <v>108</v>
      </c>
      <c r="E16" s="168"/>
      <c r="F16" s="168">
        <v>1</v>
      </c>
      <c r="G16" s="168"/>
      <c r="H16" s="168">
        <v>1</v>
      </c>
      <c r="I16" s="168"/>
      <c r="J16" s="168">
        <v>1</v>
      </c>
      <c r="K16" s="168">
        <v>1</v>
      </c>
      <c r="L16" s="168">
        <v>1</v>
      </c>
      <c r="M16" s="168"/>
      <c r="N16" s="168">
        <v>1</v>
      </c>
      <c r="O16" s="168">
        <v>1</v>
      </c>
      <c r="P16" s="168">
        <v>1</v>
      </c>
      <c r="Q16" s="168"/>
      <c r="R16" s="168">
        <v>1</v>
      </c>
      <c r="S16" s="168"/>
      <c r="T16" s="168">
        <v>1</v>
      </c>
      <c r="U16" s="168">
        <v>1</v>
      </c>
      <c r="V16" s="532">
        <v>0</v>
      </c>
      <c r="W16" s="532">
        <v>0</v>
      </c>
      <c r="X16" s="168">
        <v>1</v>
      </c>
      <c r="Y16" s="168">
        <v>1</v>
      </c>
      <c r="Z16" s="168"/>
      <c r="AA16" s="168">
        <v>1</v>
      </c>
      <c r="AB16" s="168">
        <v>1</v>
      </c>
      <c r="AC16" s="168"/>
      <c r="AD16" s="168">
        <v>1</v>
      </c>
      <c r="AE16" s="168">
        <v>1</v>
      </c>
      <c r="AF16" s="168"/>
      <c r="AG16" s="168">
        <v>1</v>
      </c>
      <c r="AH16" s="168">
        <v>1</v>
      </c>
      <c r="AI16" s="168"/>
      <c r="AJ16" s="168">
        <v>1</v>
      </c>
      <c r="AK16" s="168">
        <v>1</v>
      </c>
      <c r="AL16" s="168"/>
      <c r="AM16" s="168">
        <v>1</v>
      </c>
      <c r="AN16" s="168">
        <v>1</v>
      </c>
      <c r="AO16" s="168"/>
      <c r="AP16" s="168"/>
      <c r="AQ16" s="168">
        <v>1</v>
      </c>
      <c r="AR16" s="168">
        <v>1</v>
      </c>
      <c r="AS16" s="168"/>
      <c r="AT16" s="168">
        <v>1</v>
      </c>
      <c r="AU16" s="168"/>
      <c r="AV16" s="540">
        <v>0</v>
      </c>
      <c r="AW16" s="532">
        <v>0</v>
      </c>
      <c r="AX16" s="52"/>
      <c r="AY16" s="55"/>
      <c r="AZ16" s="55"/>
      <c r="BA16" s="55"/>
      <c r="BB16" s="55"/>
      <c r="BC16" s="55"/>
      <c r="BD16" s="55"/>
      <c r="BE16" s="55"/>
      <c r="BF16" s="212">
        <f t="shared" si="2"/>
        <v>26</v>
      </c>
      <c r="BG16" s="1"/>
    </row>
    <row r="17" spans="1:59" s="6" customFormat="1" ht="16.5">
      <c r="A17" s="621"/>
      <c r="B17" s="623" t="s">
        <v>23</v>
      </c>
      <c r="C17" s="573" t="s">
        <v>154</v>
      </c>
      <c r="D17" s="47" t="s">
        <v>107</v>
      </c>
      <c r="E17" s="166">
        <v>1</v>
      </c>
      <c r="F17" s="166">
        <v>2</v>
      </c>
      <c r="G17" s="166">
        <v>2</v>
      </c>
      <c r="H17" s="166">
        <v>2</v>
      </c>
      <c r="I17" s="166">
        <v>2</v>
      </c>
      <c r="J17" s="166">
        <v>2</v>
      </c>
      <c r="K17" s="166">
        <v>2</v>
      </c>
      <c r="L17" s="166">
        <v>2</v>
      </c>
      <c r="M17" s="166">
        <v>2</v>
      </c>
      <c r="N17" s="166">
        <v>2</v>
      </c>
      <c r="O17" s="166">
        <v>2</v>
      </c>
      <c r="P17" s="166">
        <v>2</v>
      </c>
      <c r="Q17" s="166">
        <v>2</v>
      </c>
      <c r="R17" s="166">
        <v>2</v>
      </c>
      <c r="S17" s="166">
        <v>2</v>
      </c>
      <c r="T17" s="166">
        <v>2</v>
      </c>
      <c r="U17" s="166">
        <v>2</v>
      </c>
      <c r="V17" s="532">
        <v>0</v>
      </c>
      <c r="W17" s="532">
        <v>0</v>
      </c>
      <c r="X17" s="167">
        <v>4</v>
      </c>
      <c r="Y17" s="167">
        <v>4</v>
      </c>
      <c r="Z17" s="167">
        <v>4</v>
      </c>
      <c r="AA17" s="167">
        <v>2</v>
      </c>
      <c r="AB17" s="167">
        <v>2</v>
      </c>
      <c r="AC17" s="167"/>
      <c r="AD17" s="167">
        <v>2</v>
      </c>
      <c r="AE17" s="167">
        <v>3</v>
      </c>
      <c r="AF17" s="167">
        <v>4</v>
      </c>
      <c r="AG17" s="167">
        <v>4</v>
      </c>
      <c r="AH17" s="167">
        <v>4</v>
      </c>
      <c r="AI17" s="167"/>
      <c r="AJ17" s="167">
        <v>4</v>
      </c>
      <c r="AK17" s="167">
        <v>4</v>
      </c>
      <c r="AL17" s="167">
        <v>4</v>
      </c>
      <c r="AM17" s="167">
        <v>4</v>
      </c>
      <c r="AN17" s="167">
        <v>4</v>
      </c>
      <c r="AO17" s="167">
        <v>4</v>
      </c>
      <c r="AP17" s="167"/>
      <c r="AQ17" s="167">
        <v>4</v>
      </c>
      <c r="AR17" s="167">
        <v>4</v>
      </c>
      <c r="AS17" s="167">
        <v>4</v>
      </c>
      <c r="AT17" s="167">
        <v>4</v>
      </c>
      <c r="AU17" s="167"/>
      <c r="AV17" s="540">
        <v>0</v>
      </c>
      <c r="AW17" s="532">
        <v>0</v>
      </c>
      <c r="AX17" s="52"/>
      <c r="AY17" s="55"/>
      <c r="AZ17" s="55"/>
      <c r="BA17" s="55"/>
      <c r="BB17" s="55"/>
      <c r="BC17" s="55"/>
      <c r="BD17" s="55"/>
      <c r="BE17" s="55"/>
      <c r="BF17" s="212">
        <f t="shared" si="2"/>
        <v>106</v>
      </c>
      <c r="BG17" s="1"/>
    </row>
    <row r="18" spans="1:59" s="6" customFormat="1" ht="16.5">
      <c r="A18" s="621"/>
      <c r="B18" s="624"/>
      <c r="C18" s="574"/>
      <c r="D18" s="47" t="s">
        <v>108</v>
      </c>
      <c r="E18" s="168"/>
      <c r="F18" s="168">
        <v>1</v>
      </c>
      <c r="G18" s="168">
        <v>1</v>
      </c>
      <c r="H18" s="168"/>
      <c r="I18" s="168">
        <v>1</v>
      </c>
      <c r="J18" s="168">
        <v>1</v>
      </c>
      <c r="K18" s="168"/>
      <c r="L18" s="168">
        <v>1</v>
      </c>
      <c r="M18" s="168">
        <v>1</v>
      </c>
      <c r="N18" s="168"/>
      <c r="O18" s="168">
        <v>1</v>
      </c>
      <c r="P18" s="168">
        <v>1</v>
      </c>
      <c r="Q18" s="168"/>
      <c r="R18" s="168"/>
      <c r="S18" s="168">
        <v>1</v>
      </c>
      <c r="T18" s="168">
        <v>1</v>
      </c>
      <c r="U18" s="168"/>
      <c r="V18" s="532">
        <v>0</v>
      </c>
      <c r="W18" s="532">
        <v>0</v>
      </c>
      <c r="X18" s="168">
        <v>2</v>
      </c>
      <c r="Y18" s="168"/>
      <c r="Z18" s="168">
        <v>2</v>
      </c>
      <c r="AA18" s="168"/>
      <c r="AB18" s="168">
        <v>1</v>
      </c>
      <c r="AC18" s="168"/>
      <c r="AD18" s="168"/>
      <c r="AE18" s="168">
        <v>1</v>
      </c>
      <c r="AF18" s="168">
        <v>2</v>
      </c>
      <c r="AG18" s="168">
        <v>1</v>
      </c>
      <c r="AH18" s="168">
        <v>2</v>
      </c>
      <c r="AI18" s="168"/>
      <c r="AJ18" s="168">
        <v>2</v>
      </c>
      <c r="AK18" s="168">
        <v>2</v>
      </c>
      <c r="AL18" s="168"/>
      <c r="AM18" s="168">
        <v>1</v>
      </c>
      <c r="AN18" s="168">
        <v>1</v>
      </c>
      <c r="AO18" s="168">
        <v>2</v>
      </c>
      <c r="AP18" s="168"/>
      <c r="AQ18" s="168">
        <v>2</v>
      </c>
      <c r="AR18" s="168"/>
      <c r="AS18" s="168">
        <v>2</v>
      </c>
      <c r="AT18" s="168">
        <v>1</v>
      </c>
      <c r="AU18" s="168"/>
      <c r="AV18" s="540">
        <v>0</v>
      </c>
      <c r="AW18" s="532">
        <v>0</v>
      </c>
      <c r="AX18" s="52"/>
      <c r="AY18" s="55"/>
      <c r="AZ18" s="55"/>
      <c r="BA18" s="55"/>
      <c r="BB18" s="55"/>
      <c r="BC18" s="55"/>
      <c r="BD18" s="55"/>
      <c r="BE18" s="55"/>
      <c r="BF18" s="212">
        <f t="shared" si="2"/>
        <v>34</v>
      </c>
      <c r="BG18" s="1"/>
    </row>
    <row r="19" spans="1:59" s="6" customFormat="1" ht="16.5">
      <c r="A19" s="621"/>
      <c r="B19" s="571" t="s">
        <v>24</v>
      </c>
      <c r="C19" s="573" t="s">
        <v>25</v>
      </c>
      <c r="D19" s="47" t="s">
        <v>107</v>
      </c>
      <c r="E19" s="166">
        <v>2</v>
      </c>
      <c r="F19" s="166">
        <v>2</v>
      </c>
      <c r="G19" s="166">
        <v>2</v>
      </c>
      <c r="H19" s="166">
        <v>2</v>
      </c>
      <c r="I19" s="166">
        <v>1</v>
      </c>
      <c r="J19" s="166">
        <v>2</v>
      </c>
      <c r="K19" s="166">
        <v>2</v>
      </c>
      <c r="L19" s="166">
        <v>2</v>
      </c>
      <c r="M19" s="166">
        <v>2</v>
      </c>
      <c r="N19" s="166">
        <v>1</v>
      </c>
      <c r="O19" s="166">
        <v>2</v>
      </c>
      <c r="P19" s="166">
        <v>2</v>
      </c>
      <c r="Q19" s="166">
        <v>2</v>
      </c>
      <c r="R19" s="166">
        <v>2</v>
      </c>
      <c r="S19" s="166">
        <v>2</v>
      </c>
      <c r="T19" s="166">
        <v>2</v>
      </c>
      <c r="U19" s="166">
        <v>2</v>
      </c>
      <c r="V19" s="532">
        <v>0</v>
      </c>
      <c r="W19" s="532">
        <v>0</v>
      </c>
      <c r="X19" s="169">
        <v>2</v>
      </c>
      <c r="Y19" s="169">
        <v>2</v>
      </c>
      <c r="Z19" s="169">
        <v>4</v>
      </c>
      <c r="AA19" s="169">
        <v>2</v>
      </c>
      <c r="AB19" s="169">
        <v>4</v>
      </c>
      <c r="AC19" s="169"/>
      <c r="AD19" s="169">
        <v>4</v>
      </c>
      <c r="AE19" s="169">
        <v>2</v>
      </c>
      <c r="AF19" s="169">
        <v>2</v>
      </c>
      <c r="AG19" s="169">
        <v>2</v>
      </c>
      <c r="AH19" s="169">
        <v>2</v>
      </c>
      <c r="AI19" s="169"/>
      <c r="AJ19" s="169">
        <v>2</v>
      </c>
      <c r="AK19" s="169">
        <v>2</v>
      </c>
      <c r="AL19" s="169">
        <v>2</v>
      </c>
      <c r="AM19" s="169">
        <v>2</v>
      </c>
      <c r="AN19" s="169">
        <v>2</v>
      </c>
      <c r="AO19" s="169">
        <v>2</v>
      </c>
      <c r="AP19" s="169"/>
      <c r="AQ19" s="169">
        <v>2</v>
      </c>
      <c r="AR19" s="169">
        <v>2</v>
      </c>
      <c r="AS19" s="169">
        <v>2</v>
      </c>
      <c r="AT19" s="169">
        <v>2</v>
      </c>
      <c r="AU19" s="169"/>
      <c r="AV19" s="540">
        <v>0</v>
      </c>
      <c r="AW19" s="532">
        <v>0</v>
      </c>
      <c r="AX19" s="52"/>
      <c r="AY19" s="55"/>
      <c r="AZ19" s="55"/>
      <c r="BA19" s="55"/>
      <c r="BB19" s="55"/>
      <c r="BC19" s="55"/>
      <c r="BD19" s="55"/>
      <c r="BE19" s="55"/>
      <c r="BF19" s="212">
        <f t="shared" si="2"/>
        <v>78</v>
      </c>
      <c r="BG19" s="1"/>
    </row>
    <row r="20" spans="1:59" s="6" customFormat="1" ht="16.5">
      <c r="A20" s="621"/>
      <c r="B20" s="572"/>
      <c r="C20" s="574"/>
      <c r="D20" s="47" t="s">
        <v>108</v>
      </c>
      <c r="E20" s="168">
        <v>1</v>
      </c>
      <c r="F20" s="168">
        <v>1</v>
      </c>
      <c r="G20" s="168"/>
      <c r="H20" s="168">
        <v>1</v>
      </c>
      <c r="I20" s="168">
        <v>1</v>
      </c>
      <c r="J20" s="168"/>
      <c r="K20" s="168">
        <v>1</v>
      </c>
      <c r="L20" s="168">
        <v>1</v>
      </c>
      <c r="M20" s="168"/>
      <c r="N20" s="168">
        <v>1</v>
      </c>
      <c r="O20" s="168">
        <v>1</v>
      </c>
      <c r="P20" s="168"/>
      <c r="Q20" s="168">
        <v>1</v>
      </c>
      <c r="R20" s="168">
        <v>1</v>
      </c>
      <c r="S20" s="168"/>
      <c r="T20" s="168"/>
      <c r="U20" s="168">
        <v>1</v>
      </c>
      <c r="V20" s="532">
        <v>0</v>
      </c>
      <c r="W20" s="532">
        <v>0</v>
      </c>
      <c r="X20" s="169">
        <v>1</v>
      </c>
      <c r="Y20" s="169"/>
      <c r="Z20" s="169">
        <v>1</v>
      </c>
      <c r="AA20" s="169">
        <v>1</v>
      </c>
      <c r="AB20" s="169">
        <v>1</v>
      </c>
      <c r="AC20" s="169"/>
      <c r="AD20" s="169">
        <v>1</v>
      </c>
      <c r="AE20" s="169">
        <v>1</v>
      </c>
      <c r="AF20" s="169">
        <v>1</v>
      </c>
      <c r="AG20" s="169"/>
      <c r="AH20" s="169">
        <v>1</v>
      </c>
      <c r="AI20" s="169"/>
      <c r="AJ20" s="169">
        <v>1</v>
      </c>
      <c r="AK20" s="169">
        <v>1</v>
      </c>
      <c r="AL20" s="169"/>
      <c r="AM20" s="169">
        <v>1</v>
      </c>
      <c r="AN20" s="169"/>
      <c r="AO20" s="169">
        <v>1</v>
      </c>
      <c r="AP20" s="169"/>
      <c r="AQ20" s="169">
        <v>1</v>
      </c>
      <c r="AR20" s="169"/>
      <c r="AS20" s="169">
        <v>1</v>
      </c>
      <c r="AT20" s="169">
        <v>1</v>
      </c>
      <c r="AU20" s="169"/>
      <c r="AV20" s="540">
        <v>0</v>
      </c>
      <c r="AW20" s="532">
        <v>0</v>
      </c>
      <c r="AX20" s="52"/>
      <c r="AY20" s="55"/>
      <c r="AZ20" s="55"/>
      <c r="BA20" s="55"/>
      <c r="BB20" s="55"/>
      <c r="BC20" s="55"/>
      <c r="BD20" s="55"/>
      <c r="BE20" s="55"/>
      <c r="BF20" s="212">
        <f t="shared" si="2"/>
        <v>26</v>
      </c>
      <c r="BG20" s="1"/>
    </row>
    <row r="21" spans="1:59" s="6" customFormat="1" ht="16.5">
      <c r="A21" s="621"/>
      <c r="B21" s="571" t="s">
        <v>45</v>
      </c>
      <c r="C21" s="573" t="s">
        <v>109</v>
      </c>
      <c r="D21" s="47" t="s">
        <v>107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532">
        <v>0</v>
      </c>
      <c r="W21" s="532">
        <v>0</v>
      </c>
      <c r="X21" s="169">
        <v>2</v>
      </c>
      <c r="Y21" s="169">
        <v>2</v>
      </c>
      <c r="Z21" s="169">
        <v>2</v>
      </c>
      <c r="AA21" s="169">
        <v>2</v>
      </c>
      <c r="AB21" s="169">
        <v>2</v>
      </c>
      <c r="AC21" s="169"/>
      <c r="AD21" s="169">
        <v>2</v>
      </c>
      <c r="AE21" s="169">
        <v>2</v>
      </c>
      <c r="AF21" s="169">
        <v>2</v>
      </c>
      <c r="AG21" s="169">
        <v>2</v>
      </c>
      <c r="AH21" s="169">
        <v>2</v>
      </c>
      <c r="AI21" s="169"/>
      <c r="AJ21" s="169">
        <v>2</v>
      </c>
      <c r="AK21" s="169">
        <v>2</v>
      </c>
      <c r="AL21" s="169">
        <v>2</v>
      </c>
      <c r="AM21" s="169">
        <v>2</v>
      </c>
      <c r="AN21" s="169">
        <v>2</v>
      </c>
      <c r="AO21" s="169">
        <v>2</v>
      </c>
      <c r="AP21" s="169"/>
      <c r="AQ21" s="169">
        <v>2</v>
      </c>
      <c r="AR21" s="169">
        <v>2</v>
      </c>
      <c r="AS21" s="169">
        <v>2</v>
      </c>
      <c r="AT21" s="169"/>
      <c r="AU21" s="169"/>
      <c r="AV21" s="540">
        <v>0</v>
      </c>
      <c r="AW21" s="532">
        <v>0</v>
      </c>
      <c r="AX21" s="52"/>
      <c r="AY21" s="55"/>
      <c r="AZ21" s="55"/>
      <c r="BA21" s="55"/>
      <c r="BB21" s="55"/>
      <c r="BC21" s="55"/>
      <c r="BD21" s="55"/>
      <c r="BE21" s="55"/>
      <c r="BF21" s="212">
        <f t="shared" si="2"/>
        <v>38</v>
      </c>
      <c r="BG21" s="1"/>
    </row>
    <row r="22" spans="1:59" s="6" customFormat="1" ht="16.5">
      <c r="A22" s="621"/>
      <c r="B22" s="572"/>
      <c r="C22" s="574"/>
      <c r="D22" s="47" t="s">
        <v>108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532">
        <v>0</v>
      </c>
      <c r="W22" s="532">
        <v>0</v>
      </c>
      <c r="X22" s="169">
        <v>1</v>
      </c>
      <c r="Y22" s="169">
        <v>1</v>
      </c>
      <c r="Z22" s="169">
        <v>1</v>
      </c>
      <c r="AA22" s="169">
        <v>1</v>
      </c>
      <c r="AB22" s="169">
        <v>1</v>
      </c>
      <c r="AC22" s="169"/>
      <c r="AD22" s="169">
        <v>1</v>
      </c>
      <c r="AE22" s="169">
        <v>1</v>
      </c>
      <c r="AF22" s="169">
        <v>1</v>
      </c>
      <c r="AG22" s="169">
        <v>1</v>
      </c>
      <c r="AH22" s="169">
        <v>1</v>
      </c>
      <c r="AI22" s="169"/>
      <c r="AJ22" s="169">
        <v>1</v>
      </c>
      <c r="AK22" s="169">
        <v>1</v>
      </c>
      <c r="AL22" s="169">
        <v>1</v>
      </c>
      <c r="AM22" s="169">
        <v>1</v>
      </c>
      <c r="AN22" s="169">
        <v>1</v>
      </c>
      <c r="AO22" s="169">
        <v>1</v>
      </c>
      <c r="AP22" s="169"/>
      <c r="AQ22" s="169">
        <v>1</v>
      </c>
      <c r="AR22" s="169">
        <v>1</v>
      </c>
      <c r="AS22" s="169">
        <v>1</v>
      </c>
      <c r="AT22" s="169"/>
      <c r="AU22" s="169"/>
      <c r="AV22" s="540">
        <v>0</v>
      </c>
      <c r="AW22" s="532">
        <v>0</v>
      </c>
      <c r="AX22" s="52"/>
      <c r="AY22" s="55"/>
      <c r="AZ22" s="55"/>
      <c r="BA22" s="55"/>
      <c r="BB22" s="55"/>
      <c r="BC22" s="55"/>
      <c r="BD22" s="55"/>
      <c r="BE22" s="55"/>
      <c r="BF22" s="212">
        <f t="shared" si="2"/>
        <v>19</v>
      </c>
      <c r="BG22" s="1"/>
    </row>
    <row r="23" spans="1:59" s="6" customFormat="1" ht="16.5">
      <c r="A23" s="621"/>
      <c r="B23" s="571" t="s">
        <v>46</v>
      </c>
      <c r="C23" s="573" t="s">
        <v>28</v>
      </c>
      <c r="D23" s="47" t="s">
        <v>107</v>
      </c>
      <c r="E23" s="168">
        <v>3</v>
      </c>
      <c r="F23" s="168">
        <v>3</v>
      </c>
      <c r="G23" s="168">
        <v>3</v>
      </c>
      <c r="H23" s="168">
        <v>3</v>
      </c>
      <c r="I23" s="168">
        <v>3</v>
      </c>
      <c r="J23" s="168">
        <v>3</v>
      </c>
      <c r="K23" s="168">
        <v>3</v>
      </c>
      <c r="L23" s="168">
        <v>3</v>
      </c>
      <c r="M23" s="168">
        <v>3</v>
      </c>
      <c r="N23" s="168">
        <v>3</v>
      </c>
      <c r="O23" s="168">
        <v>3</v>
      </c>
      <c r="P23" s="168">
        <v>3</v>
      </c>
      <c r="Q23" s="168">
        <v>3</v>
      </c>
      <c r="R23" s="168">
        <v>3</v>
      </c>
      <c r="S23" s="168">
        <v>3</v>
      </c>
      <c r="T23" s="168">
        <v>3</v>
      </c>
      <c r="U23" s="168">
        <v>3</v>
      </c>
      <c r="V23" s="532">
        <v>0</v>
      </c>
      <c r="W23" s="532">
        <v>0</v>
      </c>
      <c r="X23" s="169">
        <v>4</v>
      </c>
      <c r="Y23" s="169">
        <v>3</v>
      </c>
      <c r="Z23" s="169">
        <v>4</v>
      </c>
      <c r="AA23" s="169">
        <v>4</v>
      </c>
      <c r="AB23" s="169">
        <v>4</v>
      </c>
      <c r="AC23" s="169"/>
      <c r="AD23" s="169">
        <v>3</v>
      </c>
      <c r="AE23" s="169">
        <v>4</v>
      </c>
      <c r="AF23" s="169">
        <v>4</v>
      </c>
      <c r="AG23" s="169">
        <v>4</v>
      </c>
      <c r="AH23" s="169">
        <v>2</v>
      </c>
      <c r="AI23" s="169"/>
      <c r="AJ23" s="169">
        <v>2</v>
      </c>
      <c r="AK23" s="169">
        <v>4</v>
      </c>
      <c r="AL23" s="169">
        <v>4</v>
      </c>
      <c r="AM23" s="169">
        <v>4</v>
      </c>
      <c r="AN23" s="169">
        <v>2</v>
      </c>
      <c r="AO23" s="169">
        <v>4</v>
      </c>
      <c r="AP23" s="169"/>
      <c r="AQ23" s="169">
        <v>4</v>
      </c>
      <c r="AR23" s="169">
        <v>4</v>
      </c>
      <c r="AS23" s="169">
        <v>4</v>
      </c>
      <c r="AT23" s="169">
        <v>4</v>
      </c>
      <c r="AU23" s="169"/>
      <c r="AV23" s="540">
        <v>0</v>
      </c>
      <c r="AW23" s="532">
        <v>0</v>
      </c>
      <c r="AX23" s="52"/>
      <c r="AY23" s="55"/>
      <c r="AZ23" s="55"/>
      <c r="BA23" s="55"/>
      <c r="BB23" s="55"/>
      <c r="BC23" s="55"/>
      <c r="BD23" s="55"/>
      <c r="BE23" s="55"/>
      <c r="BF23" s="212">
        <f t="shared" si="2"/>
        <v>123</v>
      </c>
      <c r="BG23" s="1"/>
    </row>
    <row r="24" spans="1:59" s="6" customFormat="1" ht="16.5">
      <c r="A24" s="621"/>
      <c r="B24" s="572"/>
      <c r="C24" s="574"/>
      <c r="D24" s="47" t="s">
        <v>108</v>
      </c>
      <c r="E24" s="169">
        <v>1.5</v>
      </c>
      <c r="F24" s="169">
        <v>1.5</v>
      </c>
      <c r="G24" s="169">
        <v>1.5</v>
      </c>
      <c r="H24" s="169">
        <v>1.5</v>
      </c>
      <c r="I24" s="169">
        <v>1.5</v>
      </c>
      <c r="J24" s="169">
        <v>1.5</v>
      </c>
      <c r="K24" s="169">
        <v>1.5</v>
      </c>
      <c r="L24" s="169">
        <v>1.5</v>
      </c>
      <c r="M24" s="169">
        <v>1.5</v>
      </c>
      <c r="N24" s="169">
        <v>1.5</v>
      </c>
      <c r="O24" s="169">
        <v>1.5</v>
      </c>
      <c r="P24" s="169">
        <v>1.5</v>
      </c>
      <c r="Q24" s="169">
        <v>1.5</v>
      </c>
      <c r="R24" s="169">
        <v>1.5</v>
      </c>
      <c r="S24" s="169">
        <v>1.5</v>
      </c>
      <c r="T24" s="169">
        <v>1.5</v>
      </c>
      <c r="U24" s="169">
        <v>1.5</v>
      </c>
      <c r="V24" s="532">
        <v>0</v>
      </c>
      <c r="W24" s="532">
        <v>0</v>
      </c>
      <c r="X24" s="169">
        <v>2</v>
      </c>
      <c r="Y24" s="169">
        <v>1.5</v>
      </c>
      <c r="Z24" s="169">
        <v>2</v>
      </c>
      <c r="AA24" s="169">
        <v>1.5</v>
      </c>
      <c r="AB24" s="169">
        <v>2</v>
      </c>
      <c r="AC24" s="169"/>
      <c r="AD24" s="169">
        <v>1.5</v>
      </c>
      <c r="AE24" s="169">
        <v>2</v>
      </c>
      <c r="AF24" s="169">
        <v>1.5</v>
      </c>
      <c r="AG24" s="169">
        <v>2</v>
      </c>
      <c r="AH24" s="169">
        <v>1.5</v>
      </c>
      <c r="AI24" s="169"/>
      <c r="AJ24" s="169">
        <v>1.5</v>
      </c>
      <c r="AK24" s="169">
        <v>2</v>
      </c>
      <c r="AL24" s="169">
        <v>1</v>
      </c>
      <c r="AM24" s="169">
        <v>2</v>
      </c>
      <c r="AN24" s="169">
        <v>1.5</v>
      </c>
      <c r="AO24" s="169">
        <v>2</v>
      </c>
      <c r="AP24" s="169"/>
      <c r="AQ24" s="169">
        <v>2</v>
      </c>
      <c r="AR24" s="169">
        <v>2</v>
      </c>
      <c r="AS24" s="169">
        <v>2</v>
      </c>
      <c r="AT24" s="169">
        <v>2</v>
      </c>
      <c r="AU24" s="169"/>
      <c r="AV24" s="540">
        <v>0</v>
      </c>
      <c r="AW24" s="532">
        <v>0</v>
      </c>
      <c r="AX24" s="52"/>
      <c r="AY24" s="55"/>
      <c r="AZ24" s="55"/>
      <c r="BA24" s="55"/>
      <c r="BB24" s="55"/>
      <c r="BC24" s="55"/>
      <c r="BD24" s="55"/>
      <c r="BE24" s="55"/>
      <c r="BF24" s="212">
        <f t="shared" si="2"/>
        <v>61</v>
      </c>
      <c r="BG24" s="1"/>
    </row>
    <row r="25" spans="1:58" ht="16.5">
      <c r="A25" s="621"/>
      <c r="B25" s="594" t="s">
        <v>47</v>
      </c>
      <c r="C25" s="554" t="s">
        <v>159</v>
      </c>
      <c r="D25" s="9" t="s">
        <v>107</v>
      </c>
      <c r="E25" s="57">
        <f>E27+E29</f>
        <v>11</v>
      </c>
      <c r="F25" s="57">
        <f aca="true" t="shared" si="3" ref="F25:BE25">F27+F29</f>
        <v>9</v>
      </c>
      <c r="G25" s="57">
        <f t="shared" si="3"/>
        <v>9</v>
      </c>
      <c r="H25" s="57">
        <f t="shared" si="3"/>
        <v>9</v>
      </c>
      <c r="I25" s="57">
        <f t="shared" si="3"/>
        <v>8</v>
      </c>
      <c r="J25" s="57">
        <f t="shared" si="3"/>
        <v>7</v>
      </c>
      <c r="K25" s="57">
        <f t="shared" si="3"/>
        <v>7</v>
      </c>
      <c r="L25" s="57">
        <f t="shared" si="3"/>
        <v>9</v>
      </c>
      <c r="M25" s="57">
        <f t="shared" si="3"/>
        <v>7</v>
      </c>
      <c r="N25" s="57">
        <f t="shared" si="3"/>
        <v>8</v>
      </c>
      <c r="O25" s="57">
        <f t="shared" si="3"/>
        <v>7</v>
      </c>
      <c r="P25" s="57">
        <f t="shared" si="3"/>
        <v>9</v>
      </c>
      <c r="Q25" s="57">
        <f t="shared" si="3"/>
        <v>9</v>
      </c>
      <c r="R25" s="57">
        <f t="shared" si="3"/>
        <v>9</v>
      </c>
      <c r="S25" s="57">
        <f t="shared" si="3"/>
        <v>8</v>
      </c>
      <c r="T25" s="57">
        <f t="shared" si="3"/>
        <v>9</v>
      </c>
      <c r="U25" s="57">
        <f t="shared" si="3"/>
        <v>7</v>
      </c>
      <c r="V25" s="533">
        <f t="shared" si="3"/>
        <v>0</v>
      </c>
      <c r="W25" s="533">
        <f t="shared" si="3"/>
        <v>0</v>
      </c>
      <c r="X25" s="57">
        <f t="shared" si="3"/>
        <v>10</v>
      </c>
      <c r="Y25" s="57">
        <f t="shared" si="3"/>
        <v>12</v>
      </c>
      <c r="Z25" s="57">
        <f t="shared" si="3"/>
        <v>10</v>
      </c>
      <c r="AA25" s="57">
        <f t="shared" si="3"/>
        <v>12</v>
      </c>
      <c r="AB25" s="57">
        <f t="shared" si="3"/>
        <v>12</v>
      </c>
      <c r="AC25" s="57">
        <f t="shared" si="3"/>
        <v>0</v>
      </c>
      <c r="AD25" s="57">
        <f t="shared" si="3"/>
        <v>12</v>
      </c>
      <c r="AE25" s="57">
        <f t="shared" si="3"/>
        <v>10</v>
      </c>
      <c r="AF25" s="57">
        <f t="shared" si="3"/>
        <v>12</v>
      </c>
      <c r="AG25" s="57">
        <f t="shared" si="3"/>
        <v>10</v>
      </c>
      <c r="AH25" s="57">
        <f t="shared" si="3"/>
        <v>12</v>
      </c>
      <c r="AI25" s="57">
        <f t="shared" si="3"/>
        <v>0</v>
      </c>
      <c r="AJ25" s="57">
        <f t="shared" si="3"/>
        <v>10</v>
      </c>
      <c r="AK25" s="57">
        <f t="shared" si="3"/>
        <v>10</v>
      </c>
      <c r="AL25" s="57">
        <f t="shared" si="3"/>
        <v>10</v>
      </c>
      <c r="AM25" s="57">
        <f t="shared" si="3"/>
        <v>10</v>
      </c>
      <c r="AN25" s="57">
        <f t="shared" si="3"/>
        <v>10</v>
      </c>
      <c r="AO25" s="57">
        <f t="shared" si="3"/>
        <v>10</v>
      </c>
      <c r="AP25" s="57">
        <f t="shared" si="3"/>
        <v>0</v>
      </c>
      <c r="AQ25" s="57">
        <f t="shared" si="3"/>
        <v>10</v>
      </c>
      <c r="AR25" s="57">
        <f t="shared" si="3"/>
        <v>10</v>
      </c>
      <c r="AS25" s="57">
        <f t="shared" si="3"/>
        <v>10</v>
      </c>
      <c r="AT25" s="57">
        <f t="shared" si="3"/>
        <v>11</v>
      </c>
      <c r="AU25" s="57">
        <f t="shared" si="3"/>
        <v>0</v>
      </c>
      <c r="AV25" s="533">
        <f t="shared" si="3"/>
        <v>0</v>
      </c>
      <c r="AW25" s="533">
        <f t="shared" si="3"/>
        <v>0</v>
      </c>
      <c r="AX25" s="57">
        <f t="shared" si="3"/>
        <v>0</v>
      </c>
      <c r="AY25" s="57">
        <f t="shared" si="3"/>
        <v>0</v>
      </c>
      <c r="AZ25" s="57">
        <f t="shared" si="3"/>
        <v>0</v>
      </c>
      <c r="BA25" s="57">
        <f t="shared" si="3"/>
        <v>0</v>
      </c>
      <c r="BB25" s="57">
        <f t="shared" si="3"/>
        <v>0</v>
      </c>
      <c r="BC25" s="57">
        <f t="shared" si="3"/>
        <v>0</v>
      </c>
      <c r="BD25" s="57">
        <f t="shared" si="3"/>
        <v>0</v>
      </c>
      <c r="BE25" s="57">
        <f t="shared" si="3"/>
        <v>0</v>
      </c>
      <c r="BF25" s="213">
        <f>BF27+BF29</f>
        <v>355</v>
      </c>
    </row>
    <row r="26" spans="1:58" ht="10.5" customHeight="1">
      <c r="A26" s="621"/>
      <c r="B26" s="594"/>
      <c r="C26" s="575"/>
      <c r="D26" s="9" t="s">
        <v>108</v>
      </c>
      <c r="E26" s="171">
        <f>E28+E30</f>
        <v>4</v>
      </c>
      <c r="F26" s="171">
        <f aca="true" t="shared" si="4" ref="F26:BE26">F28+F30</f>
        <v>2</v>
      </c>
      <c r="G26" s="171">
        <f t="shared" si="4"/>
        <v>3</v>
      </c>
      <c r="H26" s="171">
        <f t="shared" si="4"/>
        <v>3</v>
      </c>
      <c r="I26" s="171">
        <f t="shared" si="4"/>
        <v>3</v>
      </c>
      <c r="J26" s="171">
        <f t="shared" si="4"/>
        <v>2</v>
      </c>
      <c r="K26" s="171">
        <f t="shared" si="4"/>
        <v>3</v>
      </c>
      <c r="L26" s="171">
        <f t="shared" si="4"/>
        <v>3</v>
      </c>
      <c r="M26" s="171">
        <f t="shared" si="4"/>
        <v>3</v>
      </c>
      <c r="N26" s="171">
        <f t="shared" si="4"/>
        <v>2</v>
      </c>
      <c r="O26" s="171">
        <f t="shared" si="4"/>
        <v>3</v>
      </c>
      <c r="P26" s="171">
        <f t="shared" si="4"/>
        <v>3</v>
      </c>
      <c r="Q26" s="171">
        <f t="shared" si="4"/>
        <v>3</v>
      </c>
      <c r="R26" s="171">
        <f t="shared" si="4"/>
        <v>3</v>
      </c>
      <c r="S26" s="171">
        <f t="shared" si="4"/>
        <v>4</v>
      </c>
      <c r="T26" s="171">
        <f t="shared" si="4"/>
        <v>3</v>
      </c>
      <c r="U26" s="171">
        <f t="shared" si="4"/>
        <v>2</v>
      </c>
      <c r="V26" s="531">
        <f t="shared" si="4"/>
        <v>0</v>
      </c>
      <c r="W26" s="531">
        <f t="shared" si="4"/>
        <v>0</v>
      </c>
      <c r="X26" s="171">
        <f t="shared" si="4"/>
        <v>4</v>
      </c>
      <c r="Y26" s="171">
        <f t="shared" si="4"/>
        <v>5</v>
      </c>
      <c r="Z26" s="171">
        <f t="shared" si="4"/>
        <v>4</v>
      </c>
      <c r="AA26" s="171">
        <f t="shared" si="4"/>
        <v>5</v>
      </c>
      <c r="AB26" s="171">
        <f t="shared" si="4"/>
        <v>4</v>
      </c>
      <c r="AC26" s="171">
        <f t="shared" si="4"/>
        <v>0</v>
      </c>
      <c r="AD26" s="171">
        <f t="shared" si="4"/>
        <v>4</v>
      </c>
      <c r="AE26" s="171">
        <f t="shared" si="4"/>
        <v>4</v>
      </c>
      <c r="AF26" s="171">
        <f t="shared" si="4"/>
        <v>4</v>
      </c>
      <c r="AG26" s="171">
        <f t="shared" si="4"/>
        <v>4</v>
      </c>
      <c r="AH26" s="171">
        <f t="shared" si="4"/>
        <v>4</v>
      </c>
      <c r="AI26" s="171">
        <f t="shared" si="4"/>
        <v>0</v>
      </c>
      <c r="AJ26" s="171">
        <f t="shared" si="4"/>
        <v>4</v>
      </c>
      <c r="AK26" s="171">
        <f t="shared" si="4"/>
        <v>4</v>
      </c>
      <c r="AL26" s="171">
        <f t="shared" si="4"/>
        <v>3</v>
      </c>
      <c r="AM26" s="171">
        <f t="shared" si="4"/>
        <v>3</v>
      </c>
      <c r="AN26" s="171">
        <f t="shared" si="4"/>
        <v>3</v>
      </c>
      <c r="AO26" s="171">
        <f t="shared" si="4"/>
        <v>3</v>
      </c>
      <c r="AP26" s="171">
        <f t="shared" si="4"/>
        <v>0</v>
      </c>
      <c r="AQ26" s="171">
        <f t="shared" si="4"/>
        <v>3</v>
      </c>
      <c r="AR26" s="171">
        <f t="shared" si="4"/>
        <v>3</v>
      </c>
      <c r="AS26" s="171">
        <f t="shared" si="4"/>
        <v>3</v>
      </c>
      <c r="AT26" s="171">
        <f t="shared" si="4"/>
        <v>3</v>
      </c>
      <c r="AU26" s="171">
        <f t="shared" si="4"/>
        <v>0</v>
      </c>
      <c r="AV26" s="531">
        <f t="shared" si="4"/>
        <v>0</v>
      </c>
      <c r="AW26" s="531">
        <f t="shared" si="4"/>
        <v>0</v>
      </c>
      <c r="AX26" s="171">
        <f t="shared" si="4"/>
        <v>0</v>
      </c>
      <c r="AY26" s="171">
        <f t="shared" si="4"/>
        <v>0</v>
      </c>
      <c r="AZ26" s="171">
        <f t="shared" si="4"/>
        <v>0</v>
      </c>
      <c r="BA26" s="171">
        <f t="shared" si="4"/>
        <v>0</v>
      </c>
      <c r="BB26" s="171">
        <f t="shared" si="4"/>
        <v>0</v>
      </c>
      <c r="BC26" s="171">
        <f t="shared" si="4"/>
        <v>0</v>
      </c>
      <c r="BD26" s="171">
        <f t="shared" si="4"/>
        <v>0</v>
      </c>
      <c r="BE26" s="171">
        <f t="shared" si="4"/>
        <v>0</v>
      </c>
      <c r="BF26" s="213">
        <f>BF28+BF30</f>
        <v>123</v>
      </c>
    </row>
    <row r="27" spans="1:59" s="6" customFormat="1" ht="16.5">
      <c r="A27" s="621"/>
      <c r="B27" s="571" t="s">
        <v>149</v>
      </c>
      <c r="C27" s="616" t="s">
        <v>30</v>
      </c>
      <c r="D27" s="47" t="s">
        <v>107</v>
      </c>
      <c r="E27" s="54">
        <v>7</v>
      </c>
      <c r="F27" s="54">
        <v>6</v>
      </c>
      <c r="G27" s="54">
        <v>6</v>
      </c>
      <c r="H27" s="54">
        <v>6</v>
      </c>
      <c r="I27" s="54">
        <v>5</v>
      </c>
      <c r="J27" s="54">
        <v>4</v>
      </c>
      <c r="K27" s="54">
        <v>4</v>
      </c>
      <c r="L27" s="54">
        <v>6</v>
      </c>
      <c r="M27" s="54">
        <v>4</v>
      </c>
      <c r="N27" s="54">
        <v>5</v>
      </c>
      <c r="O27" s="54">
        <v>4</v>
      </c>
      <c r="P27" s="54">
        <v>6</v>
      </c>
      <c r="Q27" s="54">
        <v>6</v>
      </c>
      <c r="R27" s="54">
        <v>6</v>
      </c>
      <c r="S27" s="54">
        <v>5</v>
      </c>
      <c r="T27" s="54">
        <v>6</v>
      </c>
      <c r="U27" s="55">
        <v>4</v>
      </c>
      <c r="V27" s="532">
        <v>0</v>
      </c>
      <c r="W27" s="532">
        <v>0</v>
      </c>
      <c r="X27" s="55">
        <v>6</v>
      </c>
      <c r="Y27" s="55">
        <v>8</v>
      </c>
      <c r="Z27" s="55">
        <v>6</v>
      </c>
      <c r="AA27" s="55">
        <v>8</v>
      </c>
      <c r="AB27" s="55">
        <v>8</v>
      </c>
      <c r="AC27" s="55"/>
      <c r="AD27" s="55">
        <v>8</v>
      </c>
      <c r="AE27" s="55">
        <v>6</v>
      </c>
      <c r="AF27" s="55">
        <v>8</v>
      </c>
      <c r="AG27" s="55">
        <v>6</v>
      </c>
      <c r="AH27" s="55">
        <v>8</v>
      </c>
      <c r="AI27" s="55"/>
      <c r="AJ27" s="55">
        <v>6</v>
      </c>
      <c r="AK27" s="55">
        <v>6</v>
      </c>
      <c r="AL27" s="55">
        <v>8</v>
      </c>
      <c r="AM27" s="55">
        <v>6</v>
      </c>
      <c r="AN27" s="55">
        <v>8</v>
      </c>
      <c r="AO27" s="55">
        <v>6</v>
      </c>
      <c r="AP27" s="55"/>
      <c r="AQ27" s="55">
        <v>8</v>
      </c>
      <c r="AR27" s="55">
        <v>6</v>
      </c>
      <c r="AS27" s="55">
        <v>8</v>
      </c>
      <c r="AT27" s="55">
        <v>7</v>
      </c>
      <c r="AU27" s="55"/>
      <c r="AV27" s="532">
        <v>0</v>
      </c>
      <c r="AW27" s="532">
        <v>0</v>
      </c>
      <c r="AX27" s="55"/>
      <c r="AY27" s="55"/>
      <c r="AZ27" s="55"/>
      <c r="BA27" s="55"/>
      <c r="BB27" s="55"/>
      <c r="BC27" s="55"/>
      <c r="BD27" s="55"/>
      <c r="BE27" s="55"/>
      <c r="BF27" s="212">
        <f t="shared" si="2"/>
        <v>231</v>
      </c>
      <c r="BG27" s="1"/>
    </row>
    <row r="28" spans="1:59" s="6" customFormat="1" ht="16.5">
      <c r="A28" s="621"/>
      <c r="B28" s="572"/>
      <c r="C28" s="616"/>
      <c r="D28" s="47" t="s">
        <v>108</v>
      </c>
      <c r="E28" s="54">
        <v>2</v>
      </c>
      <c r="F28" s="54">
        <v>1</v>
      </c>
      <c r="G28" s="54">
        <v>2</v>
      </c>
      <c r="H28" s="54">
        <v>1</v>
      </c>
      <c r="I28" s="54">
        <v>2</v>
      </c>
      <c r="J28" s="54">
        <v>1</v>
      </c>
      <c r="K28" s="54">
        <v>2</v>
      </c>
      <c r="L28" s="54">
        <v>1</v>
      </c>
      <c r="M28" s="54">
        <v>2</v>
      </c>
      <c r="N28" s="54">
        <v>1</v>
      </c>
      <c r="O28" s="54">
        <v>2</v>
      </c>
      <c r="P28" s="54">
        <v>1</v>
      </c>
      <c r="Q28" s="54">
        <v>2</v>
      </c>
      <c r="R28" s="54">
        <v>2</v>
      </c>
      <c r="S28" s="54">
        <v>2</v>
      </c>
      <c r="T28" s="54">
        <v>2</v>
      </c>
      <c r="U28" s="54">
        <v>1</v>
      </c>
      <c r="V28" s="533">
        <v>0</v>
      </c>
      <c r="W28" s="532">
        <v>0</v>
      </c>
      <c r="X28" s="55">
        <v>2</v>
      </c>
      <c r="Y28" s="55">
        <v>3</v>
      </c>
      <c r="Z28" s="55">
        <v>2</v>
      </c>
      <c r="AA28" s="55">
        <v>3</v>
      </c>
      <c r="AB28" s="55">
        <v>2</v>
      </c>
      <c r="AC28" s="55"/>
      <c r="AD28" s="55">
        <v>2</v>
      </c>
      <c r="AE28" s="55">
        <v>2</v>
      </c>
      <c r="AF28" s="55">
        <v>2</v>
      </c>
      <c r="AG28" s="55">
        <v>2</v>
      </c>
      <c r="AH28" s="55">
        <v>2</v>
      </c>
      <c r="AI28" s="55"/>
      <c r="AJ28" s="55">
        <v>2</v>
      </c>
      <c r="AK28" s="55">
        <v>2</v>
      </c>
      <c r="AL28" s="55">
        <v>2</v>
      </c>
      <c r="AM28" s="55">
        <v>2</v>
      </c>
      <c r="AN28" s="55">
        <v>2</v>
      </c>
      <c r="AO28" s="55">
        <v>2</v>
      </c>
      <c r="AP28" s="55"/>
      <c r="AQ28" s="55">
        <v>2</v>
      </c>
      <c r="AR28" s="55">
        <v>2</v>
      </c>
      <c r="AS28" s="55">
        <v>2</v>
      </c>
      <c r="AT28" s="55">
        <v>2</v>
      </c>
      <c r="AU28" s="55"/>
      <c r="AV28" s="532">
        <v>0</v>
      </c>
      <c r="AW28" s="532">
        <v>0</v>
      </c>
      <c r="AX28" s="55"/>
      <c r="AY28" s="55"/>
      <c r="AZ28" s="55"/>
      <c r="BA28" s="55"/>
      <c r="BB28" s="55"/>
      <c r="BC28" s="55"/>
      <c r="BD28" s="55"/>
      <c r="BE28" s="55"/>
      <c r="BF28" s="212">
        <f t="shared" si="2"/>
        <v>69</v>
      </c>
      <c r="BG28" s="1"/>
    </row>
    <row r="29" spans="1:59" s="6" customFormat="1" ht="16.5">
      <c r="A29" s="621"/>
      <c r="B29" s="571" t="s">
        <v>151</v>
      </c>
      <c r="C29" s="590" t="s">
        <v>31</v>
      </c>
      <c r="D29" s="47" t="s">
        <v>107</v>
      </c>
      <c r="E29" s="54">
        <v>4</v>
      </c>
      <c r="F29" s="54">
        <v>3</v>
      </c>
      <c r="G29" s="54">
        <v>3</v>
      </c>
      <c r="H29" s="54">
        <v>3</v>
      </c>
      <c r="I29" s="54">
        <v>3</v>
      </c>
      <c r="J29" s="54">
        <v>3</v>
      </c>
      <c r="K29" s="54">
        <v>3</v>
      </c>
      <c r="L29" s="54">
        <v>3</v>
      </c>
      <c r="M29" s="54">
        <v>3</v>
      </c>
      <c r="N29" s="54">
        <v>3</v>
      </c>
      <c r="O29" s="54">
        <v>3</v>
      </c>
      <c r="P29" s="54">
        <v>3</v>
      </c>
      <c r="Q29" s="54">
        <v>3</v>
      </c>
      <c r="R29" s="54">
        <v>3</v>
      </c>
      <c r="S29" s="54">
        <v>3</v>
      </c>
      <c r="T29" s="54">
        <v>3</v>
      </c>
      <c r="U29" s="54">
        <v>3</v>
      </c>
      <c r="V29" s="532">
        <v>0</v>
      </c>
      <c r="W29" s="532">
        <v>0</v>
      </c>
      <c r="X29" s="55">
        <v>4</v>
      </c>
      <c r="Y29" s="55">
        <v>4</v>
      </c>
      <c r="Z29" s="55">
        <v>4</v>
      </c>
      <c r="AA29" s="55">
        <v>4</v>
      </c>
      <c r="AB29" s="55">
        <v>4</v>
      </c>
      <c r="AC29" s="55"/>
      <c r="AD29" s="55">
        <v>4</v>
      </c>
      <c r="AE29" s="55">
        <v>4</v>
      </c>
      <c r="AF29" s="55">
        <v>4</v>
      </c>
      <c r="AG29" s="55">
        <v>4</v>
      </c>
      <c r="AH29" s="55">
        <v>4</v>
      </c>
      <c r="AI29" s="55"/>
      <c r="AJ29" s="55">
        <v>4</v>
      </c>
      <c r="AK29" s="55">
        <v>4</v>
      </c>
      <c r="AL29" s="55">
        <v>2</v>
      </c>
      <c r="AM29" s="55">
        <v>4</v>
      </c>
      <c r="AN29" s="55">
        <v>2</v>
      </c>
      <c r="AO29" s="55">
        <v>4</v>
      </c>
      <c r="AP29" s="55"/>
      <c r="AQ29" s="55">
        <v>2</v>
      </c>
      <c r="AR29" s="55">
        <v>4</v>
      </c>
      <c r="AS29" s="55">
        <v>2</v>
      </c>
      <c r="AT29" s="55">
        <v>4</v>
      </c>
      <c r="AU29" s="55"/>
      <c r="AV29" s="532">
        <v>0</v>
      </c>
      <c r="AW29" s="532">
        <v>0</v>
      </c>
      <c r="AX29" s="55"/>
      <c r="AY29" s="55"/>
      <c r="AZ29" s="55"/>
      <c r="BA29" s="55"/>
      <c r="BB29" s="55"/>
      <c r="BC29" s="55"/>
      <c r="BD29" s="55"/>
      <c r="BE29" s="55"/>
      <c r="BF29" s="212">
        <f t="shared" si="2"/>
        <v>124</v>
      </c>
      <c r="BG29" s="1"/>
    </row>
    <row r="30" spans="1:59" s="6" customFormat="1" ht="16.5">
      <c r="A30" s="621"/>
      <c r="B30" s="572"/>
      <c r="C30" s="590"/>
      <c r="D30" s="47" t="s">
        <v>108</v>
      </c>
      <c r="E30" s="169">
        <v>2</v>
      </c>
      <c r="F30" s="169">
        <v>1</v>
      </c>
      <c r="G30" s="169">
        <v>1</v>
      </c>
      <c r="H30" s="169">
        <v>2</v>
      </c>
      <c r="I30" s="169">
        <v>1</v>
      </c>
      <c r="J30" s="169">
        <v>1</v>
      </c>
      <c r="K30" s="169">
        <v>1</v>
      </c>
      <c r="L30" s="169">
        <v>2</v>
      </c>
      <c r="M30" s="169">
        <v>1</v>
      </c>
      <c r="N30" s="169">
        <v>1</v>
      </c>
      <c r="O30" s="169">
        <v>1</v>
      </c>
      <c r="P30" s="169">
        <v>2</v>
      </c>
      <c r="Q30" s="169">
        <v>1</v>
      </c>
      <c r="R30" s="169">
        <v>1</v>
      </c>
      <c r="S30" s="169">
        <v>2</v>
      </c>
      <c r="T30" s="169">
        <v>1</v>
      </c>
      <c r="U30" s="169">
        <v>1</v>
      </c>
      <c r="V30" s="532">
        <v>0</v>
      </c>
      <c r="W30" s="532">
        <v>0</v>
      </c>
      <c r="X30" s="169">
        <v>2</v>
      </c>
      <c r="Y30" s="169">
        <v>2</v>
      </c>
      <c r="Z30" s="169">
        <v>2</v>
      </c>
      <c r="AA30" s="169">
        <v>2</v>
      </c>
      <c r="AB30" s="169">
        <v>2</v>
      </c>
      <c r="AC30" s="169"/>
      <c r="AD30" s="169">
        <v>2</v>
      </c>
      <c r="AE30" s="169">
        <v>2</v>
      </c>
      <c r="AF30" s="169">
        <v>2</v>
      </c>
      <c r="AG30" s="169">
        <v>2</v>
      </c>
      <c r="AH30" s="169">
        <v>2</v>
      </c>
      <c r="AI30" s="169"/>
      <c r="AJ30" s="169">
        <v>2</v>
      </c>
      <c r="AK30" s="169">
        <v>2</v>
      </c>
      <c r="AL30" s="169">
        <v>1</v>
      </c>
      <c r="AM30" s="169">
        <v>1</v>
      </c>
      <c r="AN30" s="169">
        <v>1</v>
      </c>
      <c r="AO30" s="169">
        <v>1</v>
      </c>
      <c r="AP30" s="169"/>
      <c r="AQ30" s="169">
        <v>1</v>
      </c>
      <c r="AR30" s="169">
        <v>1</v>
      </c>
      <c r="AS30" s="169">
        <v>1</v>
      </c>
      <c r="AT30" s="169">
        <v>1</v>
      </c>
      <c r="AU30" s="169"/>
      <c r="AV30" s="532">
        <v>0</v>
      </c>
      <c r="AW30" s="532">
        <v>0</v>
      </c>
      <c r="AX30" s="55"/>
      <c r="AY30" s="55"/>
      <c r="AZ30" s="55"/>
      <c r="BA30" s="55"/>
      <c r="BB30" s="55"/>
      <c r="BC30" s="55"/>
      <c r="BD30" s="55"/>
      <c r="BE30" s="55"/>
      <c r="BF30" s="212">
        <f t="shared" si="2"/>
        <v>54</v>
      </c>
      <c r="BG30" s="1"/>
    </row>
    <row r="31" spans="1:58" ht="16.5">
      <c r="A31" s="621"/>
      <c r="B31" s="594" t="s">
        <v>110</v>
      </c>
      <c r="C31" s="594" t="s">
        <v>111</v>
      </c>
      <c r="D31" s="9" t="s">
        <v>107</v>
      </c>
      <c r="E31" s="57">
        <f>E33+E35+E37+E39</f>
        <v>10</v>
      </c>
      <c r="F31" s="57">
        <f aca="true" t="shared" si="5" ref="F31:BE31">F33+F35+F37+F39</f>
        <v>10</v>
      </c>
      <c r="G31" s="57">
        <f t="shared" si="5"/>
        <v>10</v>
      </c>
      <c r="H31" s="57">
        <f t="shared" si="5"/>
        <v>10</v>
      </c>
      <c r="I31" s="57">
        <f t="shared" si="5"/>
        <v>12</v>
      </c>
      <c r="J31" s="57">
        <f t="shared" si="5"/>
        <v>12</v>
      </c>
      <c r="K31" s="57">
        <f t="shared" si="5"/>
        <v>12</v>
      </c>
      <c r="L31" s="57">
        <f t="shared" si="5"/>
        <v>10</v>
      </c>
      <c r="M31" s="57">
        <f t="shared" si="5"/>
        <v>12</v>
      </c>
      <c r="N31" s="57">
        <f t="shared" si="5"/>
        <v>12</v>
      </c>
      <c r="O31" s="57">
        <f t="shared" si="5"/>
        <v>12</v>
      </c>
      <c r="P31" s="57">
        <f t="shared" si="5"/>
        <v>10</v>
      </c>
      <c r="Q31" s="57">
        <f t="shared" si="5"/>
        <v>10</v>
      </c>
      <c r="R31" s="57">
        <f t="shared" si="5"/>
        <v>10</v>
      </c>
      <c r="S31" s="57">
        <f t="shared" si="5"/>
        <v>12</v>
      </c>
      <c r="T31" s="57">
        <f t="shared" si="5"/>
        <v>10</v>
      </c>
      <c r="U31" s="57">
        <f t="shared" si="5"/>
        <v>10</v>
      </c>
      <c r="V31" s="533">
        <f t="shared" si="5"/>
        <v>0</v>
      </c>
      <c r="W31" s="533">
        <f t="shared" si="5"/>
        <v>0</v>
      </c>
      <c r="X31" s="57">
        <f t="shared" si="5"/>
        <v>0</v>
      </c>
      <c r="Y31" s="57">
        <f t="shared" si="5"/>
        <v>0</v>
      </c>
      <c r="Z31" s="57">
        <f t="shared" si="5"/>
        <v>0</v>
      </c>
      <c r="AA31" s="57">
        <f t="shared" si="5"/>
        <v>0</v>
      </c>
      <c r="AB31" s="57">
        <f t="shared" si="5"/>
        <v>0</v>
      </c>
      <c r="AC31" s="57">
        <f t="shared" si="5"/>
        <v>0</v>
      </c>
      <c r="AD31" s="57">
        <f t="shared" si="5"/>
        <v>0</v>
      </c>
      <c r="AE31" s="57">
        <f t="shared" si="5"/>
        <v>0</v>
      </c>
      <c r="AF31" s="57">
        <f t="shared" si="5"/>
        <v>0</v>
      </c>
      <c r="AG31" s="57">
        <f t="shared" si="5"/>
        <v>0</v>
      </c>
      <c r="AH31" s="57">
        <f t="shared" si="5"/>
        <v>0</v>
      </c>
      <c r="AI31" s="57">
        <f t="shared" si="5"/>
        <v>0</v>
      </c>
      <c r="AJ31" s="57">
        <f t="shared" si="5"/>
        <v>0</v>
      </c>
      <c r="AK31" s="57">
        <f t="shared" si="5"/>
        <v>0</v>
      </c>
      <c r="AL31" s="57">
        <f t="shared" si="5"/>
        <v>0</v>
      </c>
      <c r="AM31" s="57">
        <f t="shared" si="5"/>
        <v>0</v>
      </c>
      <c r="AN31" s="57">
        <f t="shared" si="5"/>
        <v>0</v>
      </c>
      <c r="AO31" s="57">
        <f t="shared" si="5"/>
        <v>0</v>
      </c>
      <c r="AP31" s="57">
        <f t="shared" si="5"/>
        <v>0</v>
      </c>
      <c r="AQ31" s="57">
        <f t="shared" si="5"/>
        <v>0</v>
      </c>
      <c r="AR31" s="57">
        <f t="shared" si="5"/>
        <v>0</v>
      </c>
      <c r="AS31" s="57">
        <f t="shared" si="5"/>
        <v>0</v>
      </c>
      <c r="AT31" s="57">
        <f t="shared" si="5"/>
        <v>0</v>
      </c>
      <c r="AU31" s="57">
        <f t="shared" si="5"/>
        <v>0</v>
      </c>
      <c r="AV31" s="533">
        <f t="shared" si="5"/>
        <v>0</v>
      </c>
      <c r="AW31" s="533">
        <f t="shared" si="5"/>
        <v>0</v>
      </c>
      <c r="AX31" s="57">
        <f t="shared" si="5"/>
        <v>0</v>
      </c>
      <c r="AY31" s="57">
        <f t="shared" si="5"/>
        <v>0</v>
      </c>
      <c r="AZ31" s="57">
        <f t="shared" si="5"/>
        <v>0</v>
      </c>
      <c r="BA31" s="57">
        <f t="shared" si="5"/>
        <v>0</v>
      </c>
      <c r="BB31" s="57">
        <f t="shared" si="5"/>
        <v>0</v>
      </c>
      <c r="BC31" s="57">
        <f t="shared" si="5"/>
        <v>0</v>
      </c>
      <c r="BD31" s="57">
        <f t="shared" si="5"/>
        <v>0</v>
      </c>
      <c r="BE31" s="57">
        <f t="shared" si="5"/>
        <v>0</v>
      </c>
      <c r="BF31" s="213">
        <f>BF33+BF35+BF37+BF39</f>
        <v>184</v>
      </c>
    </row>
    <row r="32" spans="1:58" ht="16.5">
      <c r="A32" s="621"/>
      <c r="B32" s="594"/>
      <c r="C32" s="595"/>
      <c r="D32" s="9" t="s">
        <v>108</v>
      </c>
      <c r="E32" s="57">
        <f>E34+E36+E38+E40</f>
        <v>4</v>
      </c>
      <c r="F32" s="57">
        <f aca="true" t="shared" si="6" ref="F32:BE32">F34+F36+F38+F40</f>
        <v>4</v>
      </c>
      <c r="G32" s="57">
        <f t="shared" si="6"/>
        <v>4</v>
      </c>
      <c r="H32" s="57">
        <f t="shared" si="6"/>
        <v>3</v>
      </c>
      <c r="I32" s="57">
        <f t="shared" si="6"/>
        <v>4</v>
      </c>
      <c r="J32" s="57">
        <f t="shared" si="6"/>
        <v>4</v>
      </c>
      <c r="K32" s="57">
        <f t="shared" si="6"/>
        <v>5</v>
      </c>
      <c r="L32" s="57">
        <f t="shared" si="6"/>
        <v>3</v>
      </c>
      <c r="M32" s="57">
        <f t="shared" si="6"/>
        <v>4</v>
      </c>
      <c r="N32" s="57">
        <f t="shared" si="6"/>
        <v>5</v>
      </c>
      <c r="O32" s="57">
        <f t="shared" si="6"/>
        <v>5</v>
      </c>
      <c r="P32" s="57">
        <f t="shared" si="6"/>
        <v>3</v>
      </c>
      <c r="Q32" s="57">
        <f t="shared" si="6"/>
        <v>4</v>
      </c>
      <c r="R32" s="57">
        <f t="shared" si="6"/>
        <v>5</v>
      </c>
      <c r="S32" s="57">
        <f t="shared" si="6"/>
        <v>4</v>
      </c>
      <c r="T32" s="57">
        <f t="shared" si="6"/>
        <v>5</v>
      </c>
      <c r="U32" s="57">
        <f t="shared" si="6"/>
        <v>2</v>
      </c>
      <c r="V32" s="533">
        <f t="shared" si="6"/>
        <v>0</v>
      </c>
      <c r="W32" s="533">
        <f t="shared" si="6"/>
        <v>0</v>
      </c>
      <c r="X32" s="57">
        <f t="shared" si="6"/>
        <v>0</v>
      </c>
      <c r="Y32" s="57">
        <f t="shared" si="6"/>
        <v>0</v>
      </c>
      <c r="Z32" s="57">
        <f t="shared" si="6"/>
        <v>0</v>
      </c>
      <c r="AA32" s="57">
        <f t="shared" si="6"/>
        <v>0</v>
      </c>
      <c r="AB32" s="57">
        <f t="shared" si="6"/>
        <v>0</v>
      </c>
      <c r="AC32" s="57">
        <f t="shared" si="6"/>
        <v>0</v>
      </c>
      <c r="AD32" s="57">
        <f t="shared" si="6"/>
        <v>0</v>
      </c>
      <c r="AE32" s="57">
        <f t="shared" si="6"/>
        <v>0</v>
      </c>
      <c r="AF32" s="57">
        <f t="shared" si="6"/>
        <v>0</v>
      </c>
      <c r="AG32" s="57">
        <f t="shared" si="6"/>
        <v>0</v>
      </c>
      <c r="AH32" s="57">
        <f t="shared" si="6"/>
        <v>0</v>
      </c>
      <c r="AI32" s="57">
        <f t="shared" si="6"/>
        <v>0</v>
      </c>
      <c r="AJ32" s="57">
        <f t="shared" si="6"/>
        <v>0</v>
      </c>
      <c r="AK32" s="57">
        <f t="shared" si="6"/>
        <v>0</v>
      </c>
      <c r="AL32" s="57">
        <f t="shared" si="6"/>
        <v>0</v>
      </c>
      <c r="AM32" s="57">
        <f t="shared" si="6"/>
        <v>0</v>
      </c>
      <c r="AN32" s="57">
        <f t="shared" si="6"/>
        <v>0</v>
      </c>
      <c r="AO32" s="57">
        <f t="shared" si="6"/>
        <v>0</v>
      </c>
      <c r="AP32" s="57">
        <f t="shared" si="6"/>
        <v>0</v>
      </c>
      <c r="AQ32" s="57">
        <f t="shared" si="6"/>
        <v>0</v>
      </c>
      <c r="AR32" s="57">
        <f t="shared" si="6"/>
        <v>0</v>
      </c>
      <c r="AS32" s="57">
        <f t="shared" si="6"/>
        <v>0</v>
      </c>
      <c r="AT32" s="57">
        <f t="shared" si="6"/>
        <v>0</v>
      </c>
      <c r="AU32" s="57">
        <f t="shared" si="6"/>
        <v>0</v>
      </c>
      <c r="AV32" s="533">
        <f t="shared" si="6"/>
        <v>0</v>
      </c>
      <c r="AW32" s="533">
        <f t="shared" si="6"/>
        <v>0</v>
      </c>
      <c r="AX32" s="57">
        <f t="shared" si="6"/>
        <v>0</v>
      </c>
      <c r="AY32" s="57">
        <f t="shared" si="6"/>
        <v>0</v>
      </c>
      <c r="AZ32" s="57">
        <f t="shared" si="6"/>
        <v>0</v>
      </c>
      <c r="BA32" s="57">
        <f t="shared" si="6"/>
        <v>0</v>
      </c>
      <c r="BB32" s="57">
        <f t="shared" si="6"/>
        <v>0</v>
      </c>
      <c r="BC32" s="57">
        <f t="shared" si="6"/>
        <v>0</v>
      </c>
      <c r="BD32" s="57">
        <f t="shared" si="6"/>
        <v>0</v>
      </c>
      <c r="BE32" s="57">
        <f t="shared" si="6"/>
        <v>0</v>
      </c>
      <c r="BF32" s="213">
        <f>BF34+BF36+BF38+BF40</f>
        <v>68</v>
      </c>
    </row>
    <row r="33" spans="1:58" ht="16.5">
      <c r="A33" s="621"/>
      <c r="B33" s="589" t="s">
        <v>161</v>
      </c>
      <c r="C33" s="590" t="s">
        <v>232</v>
      </c>
      <c r="D33" s="47" t="s">
        <v>107</v>
      </c>
      <c r="E33" s="54">
        <v>2</v>
      </c>
      <c r="F33" s="54">
        <v>2</v>
      </c>
      <c r="G33" s="54">
        <v>2</v>
      </c>
      <c r="H33" s="54">
        <v>2</v>
      </c>
      <c r="I33" s="54">
        <v>2</v>
      </c>
      <c r="J33" s="54">
        <v>2</v>
      </c>
      <c r="K33" s="54">
        <v>2</v>
      </c>
      <c r="L33" s="54">
        <v>2</v>
      </c>
      <c r="M33" s="54">
        <v>2</v>
      </c>
      <c r="N33" s="54">
        <v>2</v>
      </c>
      <c r="O33" s="54">
        <v>2</v>
      </c>
      <c r="P33" s="54">
        <v>2</v>
      </c>
      <c r="Q33" s="54">
        <v>2</v>
      </c>
      <c r="R33" s="54">
        <v>2</v>
      </c>
      <c r="S33" s="54">
        <v>2</v>
      </c>
      <c r="T33" s="54">
        <v>2</v>
      </c>
      <c r="U33" s="54"/>
      <c r="V33" s="532">
        <v>0</v>
      </c>
      <c r="W33" s="532"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32">
        <v>0</v>
      </c>
      <c r="AW33" s="532">
        <v>0</v>
      </c>
      <c r="AX33" s="52"/>
      <c r="AY33" s="52"/>
      <c r="AZ33" s="52"/>
      <c r="BA33" s="52"/>
      <c r="BB33" s="52"/>
      <c r="BC33" s="52"/>
      <c r="BD33" s="52"/>
      <c r="BE33" s="52"/>
      <c r="BF33" s="212">
        <f aca="true" t="shared" si="7" ref="BF33:BF49">SUM(E33:BE33)</f>
        <v>32</v>
      </c>
    </row>
    <row r="34" spans="1:58" ht="16.5">
      <c r="A34" s="621"/>
      <c r="B34" s="589"/>
      <c r="C34" s="590"/>
      <c r="D34" s="47" t="s">
        <v>108</v>
      </c>
      <c r="E34" s="54">
        <v>1</v>
      </c>
      <c r="F34" s="54">
        <v>1</v>
      </c>
      <c r="G34" s="54">
        <v>1</v>
      </c>
      <c r="H34" s="54">
        <v>1</v>
      </c>
      <c r="I34" s="54">
        <v>1</v>
      </c>
      <c r="J34" s="54">
        <v>1</v>
      </c>
      <c r="K34" s="54">
        <v>1</v>
      </c>
      <c r="L34" s="54">
        <v>1</v>
      </c>
      <c r="M34" s="54">
        <v>1</v>
      </c>
      <c r="N34" s="54">
        <v>1</v>
      </c>
      <c r="O34" s="54">
        <v>1</v>
      </c>
      <c r="P34" s="54">
        <v>1</v>
      </c>
      <c r="Q34" s="54">
        <v>1</v>
      </c>
      <c r="R34" s="54">
        <v>1</v>
      </c>
      <c r="S34" s="54">
        <v>1</v>
      </c>
      <c r="T34" s="54">
        <v>1</v>
      </c>
      <c r="U34" s="54"/>
      <c r="V34" s="532">
        <v>0</v>
      </c>
      <c r="W34" s="532"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32">
        <v>0</v>
      </c>
      <c r="AW34" s="532">
        <v>0</v>
      </c>
      <c r="AX34" s="52"/>
      <c r="AY34" s="52"/>
      <c r="AZ34" s="52"/>
      <c r="BA34" s="52"/>
      <c r="BB34" s="52"/>
      <c r="BC34" s="52"/>
      <c r="BD34" s="52"/>
      <c r="BE34" s="52"/>
      <c r="BF34" s="212">
        <f t="shared" si="7"/>
        <v>16</v>
      </c>
    </row>
    <row r="35" spans="1:58" ht="16.5">
      <c r="A35" s="621"/>
      <c r="B35" s="589" t="s">
        <v>160</v>
      </c>
      <c r="C35" s="590" t="s">
        <v>233</v>
      </c>
      <c r="D35" s="47" t="s">
        <v>107</v>
      </c>
      <c r="E35" s="54">
        <v>2</v>
      </c>
      <c r="F35" s="54">
        <v>2</v>
      </c>
      <c r="G35" s="54">
        <v>2</v>
      </c>
      <c r="H35" s="54">
        <v>2</v>
      </c>
      <c r="I35" s="54">
        <v>2</v>
      </c>
      <c r="J35" s="54">
        <v>2</v>
      </c>
      <c r="K35" s="54">
        <v>2</v>
      </c>
      <c r="L35" s="54">
        <v>2</v>
      </c>
      <c r="M35" s="54">
        <v>2</v>
      </c>
      <c r="N35" s="54">
        <v>2</v>
      </c>
      <c r="O35" s="54">
        <v>2</v>
      </c>
      <c r="P35" s="54">
        <v>2</v>
      </c>
      <c r="Q35" s="54">
        <v>2</v>
      </c>
      <c r="R35" s="54">
        <v>2</v>
      </c>
      <c r="S35" s="54">
        <v>2</v>
      </c>
      <c r="T35" s="54">
        <v>2</v>
      </c>
      <c r="U35" s="54"/>
      <c r="V35" s="532">
        <v>0</v>
      </c>
      <c r="W35" s="532"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32">
        <v>0</v>
      </c>
      <c r="AW35" s="532">
        <v>0</v>
      </c>
      <c r="AX35" s="52"/>
      <c r="AY35" s="52"/>
      <c r="AZ35" s="52"/>
      <c r="BA35" s="52"/>
      <c r="BB35" s="52"/>
      <c r="BC35" s="52"/>
      <c r="BD35" s="52"/>
      <c r="BE35" s="52"/>
      <c r="BF35" s="212">
        <f t="shared" si="7"/>
        <v>32</v>
      </c>
    </row>
    <row r="36" spans="1:58" ht="16.5">
      <c r="A36" s="621"/>
      <c r="B36" s="589"/>
      <c r="C36" s="590"/>
      <c r="D36" s="47" t="s">
        <v>108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1</v>
      </c>
      <c r="L36" s="54">
        <v>1</v>
      </c>
      <c r="M36" s="54">
        <v>1</v>
      </c>
      <c r="N36" s="54">
        <v>1</v>
      </c>
      <c r="O36" s="54">
        <v>1</v>
      </c>
      <c r="P36" s="54">
        <v>1</v>
      </c>
      <c r="Q36" s="54">
        <v>1</v>
      </c>
      <c r="R36" s="54">
        <v>1</v>
      </c>
      <c r="S36" s="54">
        <v>1</v>
      </c>
      <c r="T36" s="54">
        <v>1</v>
      </c>
      <c r="U36" s="54"/>
      <c r="V36" s="532">
        <v>0</v>
      </c>
      <c r="W36" s="532">
        <v>0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32">
        <v>0</v>
      </c>
      <c r="AW36" s="532">
        <v>0</v>
      </c>
      <c r="AX36" s="52"/>
      <c r="AY36" s="52"/>
      <c r="AZ36" s="52"/>
      <c r="BA36" s="52"/>
      <c r="BB36" s="52"/>
      <c r="BC36" s="52"/>
      <c r="BD36" s="52"/>
      <c r="BE36" s="52"/>
      <c r="BF36" s="212">
        <f t="shared" si="7"/>
        <v>16</v>
      </c>
    </row>
    <row r="37" spans="1:58" ht="16.5">
      <c r="A37" s="621"/>
      <c r="B37" s="589" t="s">
        <v>143</v>
      </c>
      <c r="C37" s="590" t="s">
        <v>235</v>
      </c>
      <c r="D37" s="47" t="s">
        <v>107</v>
      </c>
      <c r="E37" s="54">
        <v>2</v>
      </c>
      <c r="F37" s="54">
        <v>2</v>
      </c>
      <c r="G37" s="54">
        <v>2</v>
      </c>
      <c r="H37" s="54">
        <v>2</v>
      </c>
      <c r="I37" s="54">
        <v>2</v>
      </c>
      <c r="J37" s="54">
        <v>2</v>
      </c>
      <c r="K37" s="54">
        <v>2</v>
      </c>
      <c r="L37" s="54">
        <v>2</v>
      </c>
      <c r="M37" s="54">
        <v>2</v>
      </c>
      <c r="N37" s="54">
        <v>2</v>
      </c>
      <c r="O37" s="54">
        <v>2</v>
      </c>
      <c r="P37" s="54">
        <v>2</v>
      </c>
      <c r="Q37" s="54">
        <v>2</v>
      </c>
      <c r="R37" s="54">
        <v>2</v>
      </c>
      <c r="S37" s="54">
        <v>2</v>
      </c>
      <c r="T37" s="54">
        <v>2</v>
      </c>
      <c r="U37" s="54">
        <v>2</v>
      </c>
      <c r="V37" s="532">
        <v>0</v>
      </c>
      <c r="W37" s="532">
        <v>0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3"/>
      <c r="AS37" s="51"/>
      <c r="AT37" s="54"/>
      <c r="AU37" s="52"/>
      <c r="AV37" s="532">
        <v>0</v>
      </c>
      <c r="AW37" s="532">
        <v>0</v>
      </c>
      <c r="AX37" s="52"/>
      <c r="AY37" s="52"/>
      <c r="AZ37" s="52"/>
      <c r="BA37" s="52"/>
      <c r="BB37" s="52"/>
      <c r="BC37" s="52"/>
      <c r="BD37" s="52"/>
      <c r="BE37" s="52"/>
      <c r="BF37" s="212">
        <f t="shared" si="7"/>
        <v>34</v>
      </c>
    </row>
    <row r="38" spans="1:58" ht="12" customHeight="1">
      <c r="A38" s="621"/>
      <c r="B38" s="589"/>
      <c r="C38" s="590"/>
      <c r="D38" s="47" t="s">
        <v>108</v>
      </c>
      <c r="E38" s="54">
        <v>1</v>
      </c>
      <c r="F38" s="54">
        <v>1</v>
      </c>
      <c r="G38" s="54">
        <v>1</v>
      </c>
      <c r="H38" s="54"/>
      <c r="I38" s="54">
        <v>1</v>
      </c>
      <c r="J38" s="54">
        <v>1</v>
      </c>
      <c r="K38" s="54">
        <v>1</v>
      </c>
      <c r="L38" s="54"/>
      <c r="M38" s="54">
        <v>1</v>
      </c>
      <c r="N38" s="54">
        <v>1</v>
      </c>
      <c r="O38" s="54">
        <v>1</v>
      </c>
      <c r="P38" s="54"/>
      <c r="Q38" s="54">
        <v>1</v>
      </c>
      <c r="R38" s="54">
        <v>1</v>
      </c>
      <c r="S38" s="54">
        <v>1</v>
      </c>
      <c r="T38" s="54">
        <v>1</v>
      </c>
      <c r="U38" s="54">
        <v>1</v>
      </c>
      <c r="V38" s="532">
        <v>0</v>
      </c>
      <c r="W38" s="532">
        <v>0</v>
      </c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3"/>
      <c r="AS38" s="51"/>
      <c r="AT38" s="54"/>
      <c r="AU38" s="52"/>
      <c r="AV38" s="532">
        <v>0</v>
      </c>
      <c r="AW38" s="532">
        <v>0</v>
      </c>
      <c r="AX38" s="52"/>
      <c r="AY38" s="52"/>
      <c r="AZ38" s="52"/>
      <c r="BA38" s="52"/>
      <c r="BB38" s="52"/>
      <c r="BC38" s="52"/>
      <c r="BD38" s="52"/>
      <c r="BE38" s="52"/>
      <c r="BF38" s="212">
        <f t="shared" si="7"/>
        <v>14</v>
      </c>
    </row>
    <row r="39" spans="1:59" s="6" customFormat="1" ht="16.5">
      <c r="A39" s="621"/>
      <c r="B39" s="589" t="s">
        <v>287</v>
      </c>
      <c r="C39" s="590" t="s">
        <v>236</v>
      </c>
      <c r="D39" s="47" t="s">
        <v>107</v>
      </c>
      <c r="E39" s="54">
        <v>4</v>
      </c>
      <c r="F39" s="54">
        <v>4</v>
      </c>
      <c r="G39" s="54">
        <v>4</v>
      </c>
      <c r="H39" s="54">
        <v>4</v>
      </c>
      <c r="I39" s="54">
        <v>6</v>
      </c>
      <c r="J39" s="54">
        <v>6</v>
      </c>
      <c r="K39" s="54">
        <v>6</v>
      </c>
      <c r="L39" s="54">
        <v>4</v>
      </c>
      <c r="M39" s="54">
        <v>6</v>
      </c>
      <c r="N39" s="54">
        <v>6</v>
      </c>
      <c r="O39" s="54">
        <v>6</v>
      </c>
      <c r="P39" s="54">
        <v>4</v>
      </c>
      <c r="Q39" s="54">
        <v>4</v>
      </c>
      <c r="R39" s="54">
        <v>4</v>
      </c>
      <c r="S39" s="54">
        <v>6</v>
      </c>
      <c r="T39" s="54">
        <v>4</v>
      </c>
      <c r="U39" s="54">
        <v>8</v>
      </c>
      <c r="V39" s="532">
        <v>0</v>
      </c>
      <c r="W39" s="532">
        <v>0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32">
        <v>0</v>
      </c>
      <c r="AW39" s="532">
        <v>0</v>
      </c>
      <c r="AX39" s="55"/>
      <c r="AY39" s="55"/>
      <c r="AZ39" s="55"/>
      <c r="BA39" s="55"/>
      <c r="BB39" s="55"/>
      <c r="BC39" s="55"/>
      <c r="BD39" s="55"/>
      <c r="BE39" s="55"/>
      <c r="BF39" s="212">
        <f t="shared" si="7"/>
        <v>86</v>
      </c>
      <c r="BG39" s="1"/>
    </row>
    <row r="40" spans="1:59" s="6" customFormat="1" ht="16.5">
      <c r="A40" s="621"/>
      <c r="B40" s="589"/>
      <c r="C40" s="590"/>
      <c r="D40" s="47" t="s">
        <v>108</v>
      </c>
      <c r="E40" s="54">
        <v>1</v>
      </c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2</v>
      </c>
      <c r="L40" s="54">
        <v>1</v>
      </c>
      <c r="M40" s="54">
        <v>1</v>
      </c>
      <c r="N40" s="54">
        <v>2</v>
      </c>
      <c r="O40" s="54">
        <v>2</v>
      </c>
      <c r="P40" s="54">
        <v>1</v>
      </c>
      <c r="Q40" s="54">
        <v>1</v>
      </c>
      <c r="R40" s="54">
        <v>2</v>
      </c>
      <c r="S40" s="54">
        <v>1</v>
      </c>
      <c r="T40" s="54">
        <v>2</v>
      </c>
      <c r="U40" s="54">
        <v>1</v>
      </c>
      <c r="V40" s="532">
        <v>0</v>
      </c>
      <c r="W40" s="532">
        <v>0</v>
      </c>
      <c r="X40" s="55"/>
      <c r="Y40" s="55"/>
      <c r="Z40" s="169"/>
      <c r="AA40" s="54"/>
      <c r="AB40" s="54"/>
      <c r="AC40" s="169"/>
      <c r="AD40" s="54"/>
      <c r="AE40" s="54"/>
      <c r="AF40" s="169"/>
      <c r="AG40" s="54"/>
      <c r="AH40" s="54"/>
      <c r="AI40" s="169"/>
      <c r="AJ40" s="54"/>
      <c r="AK40" s="54"/>
      <c r="AL40" s="169"/>
      <c r="AM40" s="54"/>
      <c r="AN40" s="54"/>
      <c r="AO40" s="169"/>
      <c r="AP40" s="54"/>
      <c r="AQ40" s="54"/>
      <c r="AR40" s="169"/>
      <c r="AS40" s="54"/>
      <c r="AT40" s="54"/>
      <c r="AU40" s="54"/>
      <c r="AV40" s="532">
        <v>0</v>
      </c>
      <c r="AW40" s="532">
        <v>0</v>
      </c>
      <c r="AX40" s="55"/>
      <c r="AY40" s="55"/>
      <c r="AZ40" s="55"/>
      <c r="BA40" s="55"/>
      <c r="BB40" s="55"/>
      <c r="BC40" s="55"/>
      <c r="BD40" s="55"/>
      <c r="BE40" s="55"/>
      <c r="BF40" s="212">
        <f t="shared" si="7"/>
        <v>22</v>
      </c>
      <c r="BG40" s="1"/>
    </row>
    <row r="41" spans="1:58" ht="16.5">
      <c r="A41" s="621"/>
      <c r="B41" s="594" t="s">
        <v>33</v>
      </c>
      <c r="C41" s="594" t="s">
        <v>113</v>
      </c>
      <c r="D41" s="9" t="s">
        <v>107</v>
      </c>
      <c r="E41" s="171">
        <f aca="true" t="shared" si="8" ref="E41:E46">E43</f>
        <v>2</v>
      </c>
      <c r="F41" s="171">
        <f aca="true" t="shared" si="9" ref="F41:BE41">F43</f>
        <v>2</v>
      </c>
      <c r="G41" s="171">
        <f t="shared" si="9"/>
        <v>2</v>
      </c>
      <c r="H41" s="171">
        <f t="shared" si="9"/>
        <v>2</v>
      </c>
      <c r="I41" s="171">
        <f t="shared" si="9"/>
        <v>2</v>
      </c>
      <c r="J41" s="171">
        <f t="shared" si="9"/>
        <v>2</v>
      </c>
      <c r="K41" s="171">
        <f t="shared" si="9"/>
        <v>2</v>
      </c>
      <c r="L41" s="171">
        <f t="shared" si="9"/>
        <v>2</v>
      </c>
      <c r="M41" s="171">
        <f t="shared" si="9"/>
        <v>2</v>
      </c>
      <c r="N41" s="171">
        <f t="shared" si="9"/>
        <v>2</v>
      </c>
      <c r="O41" s="171">
        <f t="shared" si="9"/>
        <v>2</v>
      </c>
      <c r="P41" s="171">
        <f t="shared" si="9"/>
        <v>2</v>
      </c>
      <c r="Q41" s="171">
        <f t="shared" si="9"/>
        <v>2</v>
      </c>
      <c r="R41" s="171">
        <f t="shared" si="9"/>
        <v>2</v>
      </c>
      <c r="S41" s="171">
        <f t="shared" si="9"/>
        <v>2</v>
      </c>
      <c r="T41" s="171">
        <f t="shared" si="9"/>
        <v>2</v>
      </c>
      <c r="U41" s="171">
        <f t="shared" si="9"/>
        <v>0</v>
      </c>
      <c r="V41" s="531">
        <f t="shared" si="9"/>
        <v>0</v>
      </c>
      <c r="W41" s="531">
        <f t="shared" si="9"/>
        <v>0</v>
      </c>
      <c r="X41" s="171">
        <f t="shared" si="9"/>
        <v>4</v>
      </c>
      <c r="Y41" s="171">
        <f t="shared" si="9"/>
        <v>2</v>
      </c>
      <c r="Z41" s="171">
        <f t="shared" si="9"/>
        <v>2</v>
      </c>
      <c r="AA41" s="171">
        <f t="shared" si="9"/>
        <v>2</v>
      </c>
      <c r="AB41" s="171">
        <f t="shared" si="9"/>
        <v>2</v>
      </c>
      <c r="AC41" s="171">
        <f t="shared" si="9"/>
        <v>36</v>
      </c>
      <c r="AD41" s="171">
        <f t="shared" si="9"/>
        <v>2</v>
      </c>
      <c r="AE41" s="171">
        <f t="shared" si="9"/>
        <v>2</v>
      </c>
      <c r="AF41" s="171">
        <f t="shared" si="9"/>
        <v>2</v>
      </c>
      <c r="AG41" s="171">
        <f t="shared" si="9"/>
        <v>2</v>
      </c>
      <c r="AH41" s="171">
        <f t="shared" si="9"/>
        <v>2</v>
      </c>
      <c r="AI41" s="171">
        <f t="shared" si="9"/>
        <v>36</v>
      </c>
      <c r="AJ41" s="171">
        <f t="shared" si="9"/>
        <v>2</v>
      </c>
      <c r="AK41" s="171">
        <f t="shared" si="9"/>
        <v>2</v>
      </c>
      <c r="AL41" s="171">
        <f t="shared" si="9"/>
        <v>2</v>
      </c>
      <c r="AM41" s="171">
        <f t="shared" si="9"/>
        <v>2</v>
      </c>
      <c r="AN41" s="171">
        <f t="shared" si="9"/>
        <v>2</v>
      </c>
      <c r="AO41" s="171">
        <f t="shared" si="9"/>
        <v>2</v>
      </c>
      <c r="AP41" s="171">
        <f t="shared" si="9"/>
        <v>36</v>
      </c>
      <c r="AQ41" s="171">
        <f t="shared" si="9"/>
        <v>2</v>
      </c>
      <c r="AR41" s="171">
        <f t="shared" si="9"/>
        <v>2</v>
      </c>
      <c r="AS41" s="171">
        <f t="shared" si="9"/>
        <v>2</v>
      </c>
      <c r="AT41" s="171">
        <f t="shared" si="9"/>
        <v>2</v>
      </c>
      <c r="AU41" s="171">
        <f t="shared" si="9"/>
        <v>2</v>
      </c>
      <c r="AV41" s="531">
        <f t="shared" si="9"/>
        <v>0</v>
      </c>
      <c r="AW41" s="531">
        <f t="shared" si="9"/>
        <v>0</v>
      </c>
      <c r="AX41" s="171">
        <f t="shared" si="9"/>
        <v>0</v>
      </c>
      <c r="AY41" s="171">
        <f t="shared" si="9"/>
        <v>0</v>
      </c>
      <c r="AZ41" s="171">
        <f t="shared" si="9"/>
        <v>0</v>
      </c>
      <c r="BA41" s="171">
        <f t="shared" si="9"/>
        <v>0</v>
      </c>
      <c r="BB41" s="171">
        <f t="shared" si="9"/>
        <v>0</v>
      </c>
      <c r="BC41" s="171">
        <f t="shared" si="9"/>
        <v>0</v>
      </c>
      <c r="BD41" s="171">
        <f t="shared" si="9"/>
        <v>0</v>
      </c>
      <c r="BE41" s="171">
        <f t="shared" si="9"/>
        <v>0</v>
      </c>
      <c r="BF41" s="213">
        <f>BF43</f>
        <v>184</v>
      </c>
    </row>
    <row r="42" spans="1:58" ht="16.5">
      <c r="A42" s="621"/>
      <c r="B42" s="594"/>
      <c r="C42" s="595"/>
      <c r="D42" s="9" t="s">
        <v>108</v>
      </c>
      <c r="E42" s="57">
        <f t="shared" si="8"/>
        <v>0</v>
      </c>
      <c r="F42" s="57">
        <f aca="true" t="shared" si="10" ref="F42:BF42">F44</f>
        <v>1</v>
      </c>
      <c r="G42" s="57">
        <f t="shared" si="10"/>
        <v>1</v>
      </c>
      <c r="H42" s="57">
        <f t="shared" si="10"/>
        <v>0</v>
      </c>
      <c r="I42" s="57">
        <f t="shared" si="10"/>
        <v>0</v>
      </c>
      <c r="J42" s="57">
        <f t="shared" si="10"/>
        <v>1</v>
      </c>
      <c r="K42" s="57">
        <f t="shared" si="10"/>
        <v>1</v>
      </c>
      <c r="L42" s="57">
        <f t="shared" si="10"/>
        <v>0</v>
      </c>
      <c r="M42" s="57">
        <f t="shared" si="10"/>
        <v>1</v>
      </c>
      <c r="N42" s="57">
        <f t="shared" si="10"/>
        <v>1</v>
      </c>
      <c r="O42" s="57">
        <f t="shared" si="10"/>
        <v>0</v>
      </c>
      <c r="P42" s="57">
        <f t="shared" si="10"/>
        <v>1</v>
      </c>
      <c r="Q42" s="57">
        <f t="shared" si="10"/>
        <v>1</v>
      </c>
      <c r="R42" s="57">
        <f t="shared" si="10"/>
        <v>0</v>
      </c>
      <c r="S42" s="57">
        <f t="shared" si="10"/>
        <v>1</v>
      </c>
      <c r="T42" s="57">
        <f t="shared" si="10"/>
        <v>0</v>
      </c>
      <c r="U42" s="57">
        <f t="shared" si="10"/>
        <v>0</v>
      </c>
      <c r="V42" s="533">
        <f t="shared" si="10"/>
        <v>0</v>
      </c>
      <c r="W42" s="533">
        <f t="shared" si="10"/>
        <v>0</v>
      </c>
      <c r="X42" s="57">
        <f t="shared" si="10"/>
        <v>1</v>
      </c>
      <c r="Y42" s="57">
        <f t="shared" si="10"/>
        <v>1</v>
      </c>
      <c r="Z42" s="57">
        <f t="shared" si="10"/>
        <v>0</v>
      </c>
      <c r="AA42" s="57">
        <f t="shared" si="10"/>
        <v>1</v>
      </c>
      <c r="AB42" s="57">
        <f t="shared" si="10"/>
        <v>0</v>
      </c>
      <c r="AC42" s="57">
        <f t="shared" si="10"/>
        <v>0</v>
      </c>
      <c r="AD42" s="57">
        <f t="shared" si="10"/>
        <v>1</v>
      </c>
      <c r="AE42" s="57">
        <f t="shared" si="10"/>
        <v>0</v>
      </c>
      <c r="AF42" s="57">
        <f t="shared" si="10"/>
        <v>1</v>
      </c>
      <c r="AG42" s="57">
        <f t="shared" si="10"/>
        <v>1</v>
      </c>
      <c r="AH42" s="57">
        <f t="shared" si="10"/>
        <v>1</v>
      </c>
      <c r="AI42" s="57">
        <f t="shared" si="10"/>
        <v>0</v>
      </c>
      <c r="AJ42" s="57">
        <f t="shared" si="10"/>
        <v>0</v>
      </c>
      <c r="AK42" s="57">
        <f t="shared" si="10"/>
        <v>1</v>
      </c>
      <c r="AL42" s="57">
        <f t="shared" si="10"/>
        <v>0</v>
      </c>
      <c r="AM42" s="57">
        <f t="shared" si="10"/>
        <v>1</v>
      </c>
      <c r="AN42" s="57">
        <f t="shared" si="10"/>
        <v>1</v>
      </c>
      <c r="AO42" s="57">
        <f t="shared" si="10"/>
        <v>1</v>
      </c>
      <c r="AP42" s="57">
        <f t="shared" si="10"/>
        <v>0</v>
      </c>
      <c r="AQ42" s="57">
        <f t="shared" si="10"/>
        <v>0</v>
      </c>
      <c r="AR42" s="57">
        <f t="shared" si="10"/>
        <v>1</v>
      </c>
      <c r="AS42" s="57">
        <f t="shared" si="10"/>
        <v>1</v>
      </c>
      <c r="AT42" s="57">
        <f t="shared" si="10"/>
        <v>1</v>
      </c>
      <c r="AU42" s="57">
        <f t="shared" si="10"/>
        <v>1</v>
      </c>
      <c r="AV42" s="533">
        <f t="shared" si="10"/>
        <v>0</v>
      </c>
      <c r="AW42" s="533">
        <f t="shared" si="10"/>
        <v>0</v>
      </c>
      <c r="AX42" s="57">
        <f t="shared" si="10"/>
        <v>0</v>
      </c>
      <c r="AY42" s="57">
        <f t="shared" si="10"/>
        <v>0</v>
      </c>
      <c r="AZ42" s="57">
        <f t="shared" si="10"/>
        <v>0</v>
      </c>
      <c r="BA42" s="57">
        <f t="shared" si="10"/>
        <v>0</v>
      </c>
      <c r="BB42" s="57">
        <f t="shared" si="10"/>
        <v>0</v>
      </c>
      <c r="BC42" s="57">
        <f t="shared" si="10"/>
        <v>0</v>
      </c>
      <c r="BD42" s="57">
        <f t="shared" si="10"/>
        <v>0</v>
      </c>
      <c r="BE42" s="57">
        <f t="shared" si="10"/>
        <v>0</v>
      </c>
      <c r="BF42" s="57">
        <f t="shared" si="10"/>
        <v>24</v>
      </c>
    </row>
    <row r="43" spans="1:58" ht="13.5" customHeight="1">
      <c r="A43" s="621"/>
      <c r="B43" s="594" t="s">
        <v>114</v>
      </c>
      <c r="C43" s="594" t="s">
        <v>35</v>
      </c>
      <c r="D43" s="9" t="s">
        <v>107</v>
      </c>
      <c r="E43" s="171">
        <f t="shared" si="8"/>
        <v>2</v>
      </c>
      <c r="F43" s="171">
        <f aca="true" t="shared" si="11" ref="F43:BE43">F45</f>
        <v>2</v>
      </c>
      <c r="G43" s="171">
        <f t="shared" si="11"/>
        <v>2</v>
      </c>
      <c r="H43" s="171">
        <f t="shared" si="11"/>
        <v>2</v>
      </c>
      <c r="I43" s="171">
        <f t="shared" si="11"/>
        <v>2</v>
      </c>
      <c r="J43" s="171">
        <f t="shared" si="11"/>
        <v>2</v>
      </c>
      <c r="K43" s="171">
        <f t="shared" si="11"/>
        <v>2</v>
      </c>
      <c r="L43" s="171">
        <f t="shared" si="11"/>
        <v>2</v>
      </c>
      <c r="M43" s="171">
        <f t="shared" si="11"/>
        <v>2</v>
      </c>
      <c r="N43" s="171">
        <f t="shared" si="11"/>
        <v>2</v>
      </c>
      <c r="O43" s="171">
        <f t="shared" si="11"/>
        <v>2</v>
      </c>
      <c r="P43" s="171">
        <f t="shared" si="11"/>
        <v>2</v>
      </c>
      <c r="Q43" s="171">
        <f t="shared" si="11"/>
        <v>2</v>
      </c>
      <c r="R43" s="171">
        <f t="shared" si="11"/>
        <v>2</v>
      </c>
      <c r="S43" s="171">
        <f t="shared" si="11"/>
        <v>2</v>
      </c>
      <c r="T43" s="171">
        <f t="shared" si="11"/>
        <v>2</v>
      </c>
      <c r="U43" s="171">
        <f t="shared" si="11"/>
        <v>0</v>
      </c>
      <c r="V43" s="531">
        <f t="shared" si="11"/>
        <v>0</v>
      </c>
      <c r="W43" s="531">
        <f t="shared" si="11"/>
        <v>0</v>
      </c>
      <c r="X43" s="171">
        <f t="shared" si="11"/>
        <v>4</v>
      </c>
      <c r="Y43" s="171">
        <f t="shared" si="11"/>
        <v>2</v>
      </c>
      <c r="Z43" s="171">
        <f t="shared" si="11"/>
        <v>2</v>
      </c>
      <c r="AA43" s="171">
        <f t="shared" si="11"/>
        <v>2</v>
      </c>
      <c r="AB43" s="171">
        <f t="shared" si="11"/>
        <v>2</v>
      </c>
      <c r="AC43" s="171">
        <f>AC45+AC49</f>
        <v>36</v>
      </c>
      <c r="AD43" s="171">
        <f t="shared" si="11"/>
        <v>2</v>
      </c>
      <c r="AE43" s="171">
        <f t="shared" si="11"/>
        <v>2</v>
      </c>
      <c r="AF43" s="171">
        <f t="shared" si="11"/>
        <v>2</v>
      </c>
      <c r="AG43" s="171">
        <f t="shared" si="11"/>
        <v>2</v>
      </c>
      <c r="AH43" s="171">
        <f t="shared" si="11"/>
        <v>2</v>
      </c>
      <c r="AI43" s="171">
        <f>AI45+AI49</f>
        <v>36</v>
      </c>
      <c r="AJ43" s="171">
        <f t="shared" si="11"/>
        <v>2</v>
      </c>
      <c r="AK43" s="171">
        <f t="shared" si="11"/>
        <v>2</v>
      </c>
      <c r="AL43" s="171">
        <f t="shared" si="11"/>
        <v>2</v>
      </c>
      <c r="AM43" s="171">
        <f t="shared" si="11"/>
        <v>2</v>
      </c>
      <c r="AN43" s="171">
        <f t="shared" si="11"/>
        <v>2</v>
      </c>
      <c r="AO43" s="171">
        <f t="shared" si="11"/>
        <v>2</v>
      </c>
      <c r="AP43" s="171">
        <f>AP45+AP49</f>
        <v>36</v>
      </c>
      <c r="AQ43" s="171">
        <f t="shared" si="11"/>
        <v>2</v>
      </c>
      <c r="AR43" s="171">
        <f t="shared" si="11"/>
        <v>2</v>
      </c>
      <c r="AS43" s="171">
        <f t="shared" si="11"/>
        <v>2</v>
      </c>
      <c r="AT43" s="171">
        <f t="shared" si="11"/>
        <v>2</v>
      </c>
      <c r="AU43" s="171">
        <f t="shared" si="11"/>
        <v>2</v>
      </c>
      <c r="AV43" s="531">
        <f t="shared" si="11"/>
        <v>0</v>
      </c>
      <c r="AW43" s="531">
        <f t="shared" si="11"/>
        <v>0</v>
      </c>
      <c r="AX43" s="171">
        <f t="shared" si="11"/>
        <v>0</v>
      </c>
      <c r="AY43" s="171">
        <f t="shared" si="11"/>
        <v>0</v>
      </c>
      <c r="AZ43" s="171">
        <f t="shared" si="11"/>
        <v>0</v>
      </c>
      <c r="BA43" s="171">
        <f t="shared" si="11"/>
        <v>0</v>
      </c>
      <c r="BB43" s="171">
        <f t="shared" si="11"/>
        <v>0</v>
      </c>
      <c r="BC43" s="171">
        <f t="shared" si="11"/>
        <v>0</v>
      </c>
      <c r="BD43" s="171">
        <f t="shared" si="11"/>
        <v>0</v>
      </c>
      <c r="BE43" s="171">
        <f t="shared" si="11"/>
        <v>0</v>
      </c>
      <c r="BF43" s="213">
        <f>BF45+BF49</f>
        <v>184</v>
      </c>
    </row>
    <row r="44" spans="1:58" ht="12.75" customHeight="1">
      <c r="A44" s="621"/>
      <c r="B44" s="594"/>
      <c r="C44" s="594"/>
      <c r="D44" s="9" t="s">
        <v>108</v>
      </c>
      <c r="E44" s="57">
        <f t="shared" si="8"/>
        <v>0</v>
      </c>
      <c r="F44" s="57">
        <f aca="true" t="shared" si="12" ref="F44:BE44">F46</f>
        <v>1</v>
      </c>
      <c r="G44" s="57">
        <f t="shared" si="12"/>
        <v>1</v>
      </c>
      <c r="H44" s="57">
        <f t="shared" si="12"/>
        <v>0</v>
      </c>
      <c r="I44" s="57">
        <f t="shared" si="12"/>
        <v>0</v>
      </c>
      <c r="J44" s="57">
        <f t="shared" si="12"/>
        <v>1</v>
      </c>
      <c r="K44" s="57">
        <f t="shared" si="12"/>
        <v>1</v>
      </c>
      <c r="L44" s="57">
        <f t="shared" si="12"/>
        <v>0</v>
      </c>
      <c r="M44" s="57">
        <f t="shared" si="12"/>
        <v>1</v>
      </c>
      <c r="N44" s="57">
        <f t="shared" si="12"/>
        <v>1</v>
      </c>
      <c r="O44" s="57">
        <f t="shared" si="12"/>
        <v>0</v>
      </c>
      <c r="P44" s="57">
        <f t="shared" si="12"/>
        <v>1</v>
      </c>
      <c r="Q44" s="57">
        <f t="shared" si="12"/>
        <v>1</v>
      </c>
      <c r="R44" s="57">
        <f t="shared" si="12"/>
        <v>0</v>
      </c>
      <c r="S44" s="57">
        <f t="shared" si="12"/>
        <v>1</v>
      </c>
      <c r="T44" s="57">
        <f t="shared" si="12"/>
        <v>0</v>
      </c>
      <c r="U44" s="57">
        <f t="shared" si="12"/>
        <v>0</v>
      </c>
      <c r="V44" s="533">
        <f t="shared" si="12"/>
        <v>0</v>
      </c>
      <c r="W44" s="533">
        <f t="shared" si="12"/>
        <v>0</v>
      </c>
      <c r="X44" s="57">
        <f t="shared" si="12"/>
        <v>1</v>
      </c>
      <c r="Y44" s="57">
        <f t="shared" si="12"/>
        <v>1</v>
      </c>
      <c r="Z44" s="57">
        <f t="shared" si="12"/>
        <v>0</v>
      </c>
      <c r="AA44" s="57">
        <f t="shared" si="12"/>
        <v>1</v>
      </c>
      <c r="AB44" s="57">
        <f t="shared" si="12"/>
        <v>0</v>
      </c>
      <c r="AC44" s="57">
        <f t="shared" si="12"/>
        <v>0</v>
      </c>
      <c r="AD44" s="57">
        <f t="shared" si="12"/>
        <v>1</v>
      </c>
      <c r="AE44" s="57">
        <f t="shared" si="12"/>
        <v>0</v>
      </c>
      <c r="AF44" s="57">
        <f t="shared" si="12"/>
        <v>1</v>
      </c>
      <c r="AG44" s="57">
        <f t="shared" si="12"/>
        <v>1</v>
      </c>
      <c r="AH44" s="57">
        <f t="shared" si="12"/>
        <v>1</v>
      </c>
      <c r="AI44" s="57">
        <f t="shared" si="12"/>
        <v>0</v>
      </c>
      <c r="AJ44" s="57">
        <f t="shared" si="12"/>
        <v>0</v>
      </c>
      <c r="AK44" s="57">
        <f t="shared" si="12"/>
        <v>1</v>
      </c>
      <c r="AL44" s="57">
        <f t="shared" si="12"/>
        <v>0</v>
      </c>
      <c r="AM44" s="57">
        <f t="shared" si="12"/>
        <v>1</v>
      </c>
      <c r="AN44" s="57">
        <f t="shared" si="12"/>
        <v>1</v>
      </c>
      <c r="AO44" s="57">
        <f t="shared" si="12"/>
        <v>1</v>
      </c>
      <c r="AP44" s="57">
        <f t="shared" si="12"/>
        <v>0</v>
      </c>
      <c r="AQ44" s="57">
        <f t="shared" si="12"/>
        <v>0</v>
      </c>
      <c r="AR44" s="57">
        <f t="shared" si="12"/>
        <v>1</v>
      </c>
      <c r="AS44" s="57">
        <f t="shared" si="12"/>
        <v>1</v>
      </c>
      <c r="AT44" s="57">
        <f t="shared" si="12"/>
        <v>1</v>
      </c>
      <c r="AU44" s="57">
        <f t="shared" si="12"/>
        <v>1</v>
      </c>
      <c r="AV44" s="533">
        <f t="shared" si="12"/>
        <v>0</v>
      </c>
      <c r="AW44" s="533">
        <f t="shared" si="12"/>
        <v>0</v>
      </c>
      <c r="AX44" s="57">
        <f t="shared" si="12"/>
        <v>0</v>
      </c>
      <c r="AY44" s="57">
        <f t="shared" si="12"/>
        <v>0</v>
      </c>
      <c r="AZ44" s="57">
        <f t="shared" si="12"/>
        <v>0</v>
      </c>
      <c r="BA44" s="57">
        <f t="shared" si="12"/>
        <v>0</v>
      </c>
      <c r="BB44" s="57">
        <f t="shared" si="12"/>
        <v>0</v>
      </c>
      <c r="BC44" s="57">
        <f t="shared" si="12"/>
        <v>0</v>
      </c>
      <c r="BD44" s="57">
        <f t="shared" si="12"/>
        <v>0</v>
      </c>
      <c r="BE44" s="57">
        <f t="shared" si="12"/>
        <v>0</v>
      </c>
      <c r="BF44" s="213">
        <f t="shared" si="7"/>
        <v>24</v>
      </c>
    </row>
    <row r="45" spans="1:58" ht="16.5">
      <c r="A45" s="621"/>
      <c r="B45" s="576" t="s">
        <v>36</v>
      </c>
      <c r="C45" s="569" t="s">
        <v>237</v>
      </c>
      <c r="D45" s="9" t="s">
        <v>107</v>
      </c>
      <c r="E45" s="57">
        <f t="shared" si="8"/>
        <v>2</v>
      </c>
      <c r="F45" s="57">
        <f aca="true" t="shared" si="13" ref="F45:BE45">F47</f>
        <v>2</v>
      </c>
      <c r="G45" s="57">
        <f t="shared" si="13"/>
        <v>2</v>
      </c>
      <c r="H45" s="57">
        <f t="shared" si="13"/>
        <v>2</v>
      </c>
      <c r="I45" s="57">
        <f t="shared" si="13"/>
        <v>2</v>
      </c>
      <c r="J45" s="57">
        <f t="shared" si="13"/>
        <v>2</v>
      </c>
      <c r="K45" s="57">
        <f t="shared" si="13"/>
        <v>2</v>
      </c>
      <c r="L45" s="57">
        <f t="shared" si="13"/>
        <v>2</v>
      </c>
      <c r="M45" s="57">
        <f t="shared" si="13"/>
        <v>2</v>
      </c>
      <c r="N45" s="57">
        <f t="shared" si="13"/>
        <v>2</v>
      </c>
      <c r="O45" s="57">
        <f t="shared" si="13"/>
        <v>2</v>
      </c>
      <c r="P45" s="57">
        <f t="shared" si="13"/>
        <v>2</v>
      </c>
      <c r="Q45" s="57">
        <f t="shared" si="13"/>
        <v>2</v>
      </c>
      <c r="R45" s="57">
        <f t="shared" si="13"/>
        <v>2</v>
      </c>
      <c r="S45" s="57">
        <f t="shared" si="13"/>
        <v>2</v>
      </c>
      <c r="T45" s="57">
        <f t="shared" si="13"/>
        <v>2</v>
      </c>
      <c r="U45" s="57">
        <f t="shared" si="13"/>
        <v>0</v>
      </c>
      <c r="V45" s="533">
        <f t="shared" si="13"/>
        <v>0</v>
      </c>
      <c r="W45" s="533">
        <f t="shared" si="13"/>
        <v>0</v>
      </c>
      <c r="X45" s="57">
        <f t="shared" si="13"/>
        <v>4</v>
      </c>
      <c r="Y45" s="57">
        <f t="shared" si="13"/>
        <v>2</v>
      </c>
      <c r="Z45" s="57">
        <f t="shared" si="13"/>
        <v>2</v>
      </c>
      <c r="AA45" s="57">
        <f t="shared" si="13"/>
        <v>2</v>
      </c>
      <c r="AB45" s="57">
        <f t="shared" si="13"/>
        <v>2</v>
      </c>
      <c r="AC45" s="57">
        <f t="shared" si="13"/>
        <v>0</v>
      </c>
      <c r="AD45" s="57">
        <f t="shared" si="13"/>
        <v>2</v>
      </c>
      <c r="AE45" s="57">
        <f t="shared" si="13"/>
        <v>2</v>
      </c>
      <c r="AF45" s="57">
        <f t="shared" si="13"/>
        <v>2</v>
      </c>
      <c r="AG45" s="57">
        <f t="shared" si="13"/>
        <v>2</v>
      </c>
      <c r="AH45" s="57">
        <f t="shared" si="13"/>
        <v>2</v>
      </c>
      <c r="AI45" s="57">
        <f t="shared" si="13"/>
        <v>0</v>
      </c>
      <c r="AJ45" s="57">
        <f t="shared" si="13"/>
        <v>2</v>
      </c>
      <c r="AK45" s="57">
        <f t="shared" si="13"/>
        <v>2</v>
      </c>
      <c r="AL45" s="57">
        <f t="shared" si="13"/>
        <v>2</v>
      </c>
      <c r="AM45" s="57">
        <f t="shared" si="13"/>
        <v>2</v>
      </c>
      <c r="AN45" s="57">
        <f t="shared" si="13"/>
        <v>2</v>
      </c>
      <c r="AO45" s="57">
        <f t="shared" si="13"/>
        <v>2</v>
      </c>
      <c r="AP45" s="57">
        <f t="shared" si="13"/>
        <v>0</v>
      </c>
      <c r="AQ45" s="57">
        <f t="shared" si="13"/>
        <v>2</v>
      </c>
      <c r="AR45" s="57">
        <f t="shared" si="13"/>
        <v>2</v>
      </c>
      <c r="AS45" s="57">
        <f t="shared" si="13"/>
        <v>2</v>
      </c>
      <c r="AT45" s="57">
        <f t="shared" si="13"/>
        <v>2</v>
      </c>
      <c r="AU45" s="57">
        <f t="shared" si="13"/>
        <v>2</v>
      </c>
      <c r="AV45" s="533">
        <f t="shared" si="13"/>
        <v>0</v>
      </c>
      <c r="AW45" s="533">
        <f t="shared" si="13"/>
        <v>0</v>
      </c>
      <c r="AX45" s="57">
        <f t="shared" si="13"/>
        <v>0</v>
      </c>
      <c r="AY45" s="57">
        <f t="shared" si="13"/>
        <v>0</v>
      </c>
      <c r="AZ45" s="57">
        <f t="shared" si="13"/>
        <v>0</v>
      </c>
      <c r="BA45" s="57">
        <f t="shared" si="13"/>
        <v>0</v>
      </c>
      <c r="BB45" s="57">
        <f t="shared" si="13"/>
        <v>0</v>
      </c>
      <c r="BC45" s="57">
        <f t="shared" si="13"/>
        <v>0</v>
      </c>
      <c r="BD45" s="57">
        <f t="shared" si="13"/>
        <v>0</v>
      </c>
      <c r="BE45" s="57">
        <f t="shared" si="13"/>
        <v>0</v>
      </c>
      <c r="BF45" s="219">
        <f>BF47</f>
        <v>76</v>
      </c>
    </row>
    <row r="46" spans="1:58" ht="16.5">
      <c r="A46" s="621"/>
      <c r="B46" s="576"/>
      <c r="C46" s="569"/>
      <c r="D46" s="9" t="s">
        <v>108</v>
      </c>
      <c r="E46" s="57">
        <f t="shared" si="8"/>
        <v>0</v>
      </c>
      <c r="F46" s="57">
        <f aca="true" t="shared" si="14" ref="F46:BE46">F48</f>
        <v>1</v>
      </c>
      <c r="G46" s="57">
        <f t="shared" si="14"/>
        <v>1</v>
      </c>
      <c r="H46" s="57">
        <f t="shared" si="14"/>
        <v>0</v>
      </c>
      <c r="I46" s="57">
        <f t="shared" si="14"/>
        <v>0</v>
      </c>
      <c r="J46" s="57">
        <f t="shared" si="14"/>
        <v>1</v>
      </c>
      <c r="K46" s="57">
        <f t="shared" si="14"/>
        <v>1</v>
      </c>
      <c r="L46" s="57">
        <f t="shared" si="14"/>
        <v>0</v>
      </c>
      <c r="M46" s="57">
        <f t="shared" si="14"/>
        <v>1</v>
      </c>
      <c r="N46" s="57">
        <f t="shared" si="14"/>
        <v>1</v>
      </c>
      <c r="O46" s="57">
        <f t="shared" si="14"/>
        <v>0</v>
      </c>
      <c r="P46" s="57">
        <f t="shared" si="14"/>
        <v>1</v>
      </c>
      <c r="Q46" s="57">
        <f t="shared" si="14"/>
        <v>1</v>
      </c>
      <c r="R46" s="57">
        <f t="shared" si="14"/>
        <v>0</v>
      </c>
      <c r="S46" s="57">
        <f t="shared" si="14"/>
        <v>1</v>
      </c>
      <c r="T46" s="57">
        <f t="shared" si="14"/>
        <v>0</v>
      </c>
      <c r="U46" s="57">
        <f t="shared" si="14"/>
        <v>0</v>
      </c>
      <c r="V46" s="533">
        <f t="shared" si="14"/>
        <v>0</v>
      </c>
      <c r="W46" s="533">
        <f t="shared" si="14"/>
        <v>0</v>
      </c>
      <c r="X46" s="57">
        <f t="shared" si="14"/>
        <v>1</v>
      </c>
      <c r="Y46" s="57">
        <f t="shared" si="14"/>
        <v>1</v>
      </c>
      <c r="Z46" s="57">
        <f t="shared" si="14"/>
        <v>0</v>
      </c>
      <c r="AA46" s="57">
        <f t="shared" si="14"/>
        <v>1</v>
      </c>
      <c r="AB46" s="57">
        <f t="shared" si="14"/>
        <v>0</v>
      </c>
      <c r="AC46" s="57">
        <f t="shared" si="14"/>
        <v>0</v>
      </c>
      <c r="AD46" s="57">
        <f t="shared" si="14"/>
        <v>1</v>
      </c>
      <c r="AE46" s="57">
        <f t="shared" si="14"/>
        <v>0</v>
      </c>
      <c r="AF46" s="57">
        <f t="shared" si="14"/>
        <v>1</v>
      </c>
      <c r="AG46" s="57">
        <f t="shared" si="14"/>
        <v>1</v>
      </c>
      <c r="AH46" s="57">
        <f t="shared" si="14"/>
        <v>1</v>
      </c>
      <c r="AI46" s="57">
        <f t="shared" si="14"/>
        <v>0</v>
      </c>
      <c r="AJ46" s="57">
        <f t="shared" si="14"/>
        <v>0</v>
      </c>
      <c r="AK46" s="57">
        <f t="shared" si="14"/>
        <v>1</v>
      </c>
      <c r="AL46" s="57">
        <f t="shared" si="14"/>
        <v>0</v>
      </c>
      <c r="AM46" s="57">
        <f t="shared" si="14"/>
        <v>1</v>
      </c>
      <c r="AN46" s="57">
        <f t="shared" si="14"/>
        <v>1</v>
      </c>
      <c r="AO46" s="57">
        <f t="shared" si="14"/>
        <v>1</v>
      </c>
      <c r="AP46" s="57">
        <f t="shared" si="14"/>
        <v>0</v>
      </c>
      <c r="AQ46" s="57">
        <f t="shared" si="14"/>
        <v>0</v>
      </c>
      <c r="AR46" s="57">
        <f t="shared" si="14"/>
        <v>1</v>
      </c>
      <c r="AS46" s="57">
        <f t="shared" si="14"/>
        <v>1</v>
      </c>
      <c r="AT46" s="57">
        <f t="shared" si="14"/>
        <v>1</v>
      </c>
      <c r="AU46" s="57">
        <f t="shared" si="14"/>
        <v>1</v>
      </c>
      <c r="AV46" s="533">
        <f t="shared" si="14"/>
        <v>0</v>
      </c>
      <c r="AW46" s="533">
        <f t="shared" si="14"/>
        <v>0</v>
      </c>
      <c r="AX46" s="57">
        <f t="shared" si="14"/>
        <v>0</v>
      </c>
      <c r="AY46" s="57">
        <f t="shared" si="14"/>
        <v>0</v>
      </c>
      <c r="AZ46" s="57">
        <f t="shared" si="14"/>
        <v>0</v>
      </c>
      <c r="BA46" s="57">
        <f t="shared" si="14"/>
        <v>0</v>
      </c>
      <c r="BB46" s="57">
        <f t="shared" si="14"/>
        <v>0</v>
      </c>
      <c r="BC46" s="57">
        <f t="shared" si="14"/>
        <v>0</v>
      </c>
      <c r="BD46" s="57">
        <f t="shared" si="14"/>
        <v>0</v>
      </c>
      <c r="BE46" s="57">
        <f t="shared" si="14"/>
        <v>0</v>
      </c>
      <c r="BF46" s="219">
        <f>BF48</f>
        <v>24</v>
      </c>
    </row>
    <row r="47" spans="1:58" ht="16.5">
      <c r="A47" s="621"/>
      <c r="B47" s="589" t="s">
        <v>37</v>
      </c>
      <c r="C47" s="590" t="s">
        <v>238</v>
      </c>
      <c r="D47" s="47" t="s">
        <v>107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4">
        <v>2</v>
      </c>
      <c r="L47" s="54">
        <v>2</v>
      </c>
      <c r="M47" s="54">
        <v>2</v>
      </c>
      <c r="N47" s="54">
        <v>2</v>
      </c>
      <c r="O47" s="54">
        <v>2</v>
      </c>
      <c r="P47" s="54">
        <v>2</v>
      </c>
      <c r="Q47" s="54">
        <v>2</v>
      </c>
      <c r="R47" s="54">
        <v>2</v>
      </c>
      <c r="S47" s="54">
        <v>2</v>
      </c>
      <c r="T47" s="54">
        <v>2</v>
      </c>
      <c r="U47" s="54"/>
      <c r="V47" s="532">
        <v>0</v>
      </c>
      <c r="W47" s="532">
        <v>0</v>
      </c>
      <c r="X47" s="55">
        <v>4</v>
      </c>
      <c r="Y47" s="55">
        <v>2</v>
      </c>
      <c r="Z47" s="55">
        <v>2</v>
      </c>
      <c r="AA47" s="55">
        <v>2</v>
      </c>
      <c r="AB47" s="55">
        <v>2</v>
      </c>
      <c r="AC47" s="55"/>
      <c r="AD47" s="55">
        <v>2</v>
      </c>
      <c r="AE47" s="55">
        <v>2</v>
      </c>
      <c r="AF47" s="55">
        <v>2</v>
      </c>
      <c r="AG47" s="55">
        <v>2</v>
      </c>
      <c r="AH47" s="55">
        <v>2</v>
      </c>
      <c r="AI47" s="55"/>
      <c r="AJ47" s="55">
        <v>2</v>
      </c>
      <c r="AK47" s="55">
        <v>2</v>
      </c>
      <c r="AL47" s="55">
        <v>2</v>
      </c>
      <c r="AM47" s="55">
        <v>2</v>
      </c>
      <c r="AN47" s="55">
        <v>2</v>
      </c>
      <c r="AO47" s="55">
        <v>2</v>
      </c>
      <c r="AP47" s="55"/>
      <c r="AQ47" s="55">
        <v>2</v>
      </c>
      <c r="AR47" s="55">
        <v>2</v>
      </c>
      <c r="AS47" s="55">
        <v>2</v>
      </c>
      <c r="AT47" s="55">
        <v>2</v>
      </c>
      <c r="AU47" s="52">
        <v>2</v>
      </c>
      <c r="AV47" s="532">
        <v>0</v>
      </c>
      <c r="AW47" s="532">
        <v>0</v>
      </c>
      <c r="AX47" s="52"/>
      <c r="AY47" s="52"/>
      <c r="AZ47" s="52"/>
      <c r="BA47" s="52"/>
      <c r="BB47" s="52"/>
      <c r="BC47" s="52"/>
      <c r="BD47" s="52"/>
      <c r="BE47" s="52"/>
      <c r="BF47" s="211">
        <f t="shared" si="7"/>
        <v>76</v>
      </c>
    </row>
    <row r="48" spans="1:58" ht="16.5">
      <c r="A48" s="621"/>
      <c r="B48" s="589"/>
      <c r="C48" s="590"/>
      <c r="D48" s="47" t="s">
        <v>108</v>
      </c>
      <c r="E48" s="54"/>
      <c r="F48" s="54">
        <v>1</v>
      </c>
      <c r="G48" s="54">
        <v>1</v>
      </c>
      <c r="H48" s="54"/>
      <c r="I48" s="54"/>
      <c r="J48" s="54">
        <v>1</v>
      </c>
      <c r="K48" s="54">
        <v>1</v>
      </c>
      <c r="L48" s="54"/>
      <c r="M48" s="54">
        <v>1</v>
      </c>
      <c r="N48" s="54">
        <v>1</v>
      </c>
      <c r="O48" s="54"/>
      <c r="P48" s="54">
        <v>1</v>
      </c>
      <c r="Q48" s="54">
        <v>1</v>
      </c>
      <c r="R48" s="54"/>
      <c r="S48" s="54">
        <v>1</v>
      </c>
      <c r="T48" s="54"/>
      <c r="U48" s="54"/>
      <c r="V48" s="532">
        <v>0</v>
      </c>
      <c r="W48" s="532">
        <v>0</v>
      </c>
      <c r="X48" s="55">
        <v>1</v>
      </c>
      <c r="Y48" s="55">
        <v>1</v>
      </c>
      <c r="Z48" s="55"/>
      <c r="AA48" s="55">
        <v>1</v>
      </c>
      <c r="AB48" s="55"/>
      <c r="AC48" s="55"/>
      <c r="AD48" s="55">
        <v>1</v>
      </c>
      <c r="AE48" s="55"/>
      <c r="AF48" s="55">
        <v>1</v>
      </c>
      <c r="AG48" s="55">
        <v>1</v>
      </c>
      <c r="AH48" s="55">
        <v>1</v>
      </c>
      <c r="AI48" s="55"/>
      <c r="AJ48" s="55"/>
      <c r="AK48" s="55">
        <v>1</v>
      </c>
      <c r="AL48" s="55"/>
      <c r="AM48" s="55">
        <v>1</v>
      </c>
      <c r="AN48" s="55">
        <v>1</v>
      </c>
      <c r="AO48" s="55">
        <v>1</v>
      </c>
      <c r="AP48" s="55"/>
      <c r="AQ48" s="55"/>
      <c r="AR48" s="54">
        <v>1</v>
      </c>
      <c r="AS48" s="54">
        <v>1</v>
      </c>
      <c r="AT48" s="54">
        <v>1</v>
      </c>
      <c r="AU48" s="52">
        <v>1</v>
      </c>
      <c r="AV48" s="532">
        <v>0</v>
      </c>
      <c r="AW48" s="532">
        <v>0</v>
      </c>
      <c r="AX48" s="52"/>
      <c r="AY48" s="52"/>
      <c r="AZ48" s="52"/>
      <c r="BA48" s="52"/>
      <c r="BB48" s="52"/>
      <c r="BC48" s="52"/>
      <c r="BD48" s="52"/>
      <c r="BE48" s="52"/>
      <c r="BF48" s="211">
        <f t="shared" si="7"/>
        <v>24</v>
      </c>
    </row>
    <row r="49" spans="1:58" ht="66">
      <c r="A49" s="621"/>
      <c r="B49" s="47" t="s">
        <v>38</v>
      </c>
      <c r="C49" s="279" t="s">
        <v>250</v>
      </c>
      <c r="D49" s="47" t="s">
        <v>107</v>
      </c>
      <c r="E49" s="54"/>
      <c r="F49" s="54"/>
      <c r="G49" s="54"/>
      <c r="H49" s="54"/>
      <c r="I49" s="54"/>
      <c r="J49" s="54"/>
      <c r="K49" s="54"/>
      <c r="L49" s="54"/>
      <c r="M49" s="55"/>
      <c r="N49" s="55"/>
      <c r="O49" s="55"/>
      <c r="P49" s="55"/>
      <c r="Q49" s="55"/>
      <c r="R49" s="55"/>
      <c r="S49" s="55"/>
      <c r="T49" s="55"/>
      <c r="U49" s="55"/>
      <c r="V49" s="532">
        <v>0</v>
      </c>
      <c r="W49" s="532">
        <v>0</v>
      </c>
      <c r="X49" s="55"/>
      <c r="Y49" s="55"/>
      <c r="Z49" s="55"/>
      <c r="AA49" s="55"/>
      <c r="AB49" s="55"/>
      <c r="AC49" s="55">
        <v>36</v>
      </c>
      <c r="AD49" s="55"/>
      <c r="AE49" s="55"/>
      <c r="AF49" s="55"/>
      <c r="AG49" s="55"/>
      <c r="AH49" s="55"/>
      <c r="AI49" s="55">
        <v>36</v>
      </c>
      <c r="AJ49" s="55"/>
      <c r="AK49" s="55"/>
      <c r="AL49" s="55"/>
      <c r="AM49" s="55"/>
      <c r="AN49" s="55"/>
      <c r="AO49" s="55"/>
      <c r="AP49" s="55">
        <v>36</v>
      </c>
      <c r="AQ49" s="55"/>
      <c r="AR49" s="55"/>
      <c r="AS49" s="55"/>
      <c r="AT49" s="55"/>
      <c r="AU49" s="55"/>
      <c r="AV49" s="532">
        <v>0</v>
      </c>
      <c r="AW49" s="532">
        <v>0</v>
      </c>
      <c r="AX49" s="52"/>
      <c r="AY49" s="52"/>
      <c r="AZ49" s="52"/>
      <c r="BA49" s="52"/>
      <c r="BB49" s="52"/>
      <c r="BC49" s="52"/>
      <c r="BD49" s="52"/>
      <c r="BE49" s="52"/>
      <c r="BF49" s="211">
        <f t="shared" si="7"/>
        <v>108</v>
      </c>
    </row>
    <row r="50" spans="1:58" ht="18.75" customHeight="1">
      <c r="A50" s="621"/>
      <c r="B50" s="594" t="s">
        <v>115</v>
      </c>
      <c r="C50" s="594"/>
      <c r="D50" s="594"/>
      <c r="E50" s="171">
        <f aca="true" t="shared" si="15" ref="E50:AJ50">E7+E25+E31+E41</f>
        <v>36</v>
      </c>
      <c r="F50" s="171">
        <f t="shared" si="15"/>
        <v>36</v>
      </c>
      <c r="G50" s="171">
        <f t="shared" si="15"/>
        <v>36</v>
      </c>
      <c r="H50" s="171">
        <f t="shared" si="15"/>
        <v>36</v>
      </c>
      <c r="I50" s="171">
        <f t="shared" si="15"/>
        <v>36</v>
      </c>
      <c r="J50" s="171">
        <f t="shared" si="15"/>
        <v>36</v>
      </c>
      <c r="K50" s="171">
        <f t="shared" si="15"/>
        <v>36</v>
      </c>
      <c r="L50" s="171">
        <f t="shared" si="15"/>
        <v>36</v>
      </c>
      <c r="M50" s="171">
        <f t="shared" si="15"/>
        <v>36</v>
      </c>
      <c r="N50" s="171">
        <f t="shared" si="15"/>
        <v>36</v>
      </c>
      <c r="O50" s="171">
        <f t="shared" si="15"/>
        <v>36</v>
      </c>
      <c r="P50" s="171">
        <f t="shared" si="15"/>
        <v>36</v>
      </c>
      <c r="Q50" s="171">
        <f t="shared" si="15"/>
        <v>36</v>
      </c>
      <c r="R50" s="171">
        <f t="shared" si="15"/>
        <v>36</v>
      </c>
      <c r="S50" s="171">
        <f t="shared" si="15"/>
        <v>36</v>
      </c>
      <c r="T50" s="171">
        <f t="shared" si="15"/>
        <v>36</v>
      </c>
      <c r="U50" s="539">
        <f t="shared" si="15"/>
        <v>30</v>
      </c>
      <c r="V50" s="531">
        <f t="shared" si="15"/>
        <v>0</v>
      </c>
      <c r="W50" s="531">
        <f t="shared" si="15"/>
        <v>0</v>
      </c>
      <c r="X50" s="171">
        <f t="shared" si="15"/>
        <v>36</v>
      </c>
      <c r="Y50" s="171">
        <f t="shared" si="15"/>
        <v>36</v>
      </c>
      <c r="Z50" s="171">
        <f t="shared" si="15"/>
        <v>36</v>
      </c>
      <c r="AA50" s="171">
        <f t="shared" si="15"/>
        <v>36</v>
      </c>
      <c r="AB50" s="171">
        <f t="shared" si="15"/>
        <v>36</v>
      </c>
      <c r="AC50" s="171">
        <f t="shared" si="15"/>
        <v>36</v>
      </c>
      <c r="AD50" s="171">
        <f t="shared" si="15"/>
        <v>36</v>
      </c>
      <c r="AE50" s="171">
        <f t="shared" si="15"/>
        <v>36</v>
      </c>
      <c r="AF50" s="171">
        <f t="shared" si="15"/>
        <v>36</v>
      </c>
      <c r="AG50" s="171">
        <f t="shared" si="15"/>
        <v>36</v>
      </c>
      <c r="AH50" s="171">
        <f t="shared" si="15"/>
        <v>36</v>
      </c>
      <c r="AI50" s="171">
        <f t="shared" si="15"/>
        <v>36</v>
      </c>
      <c r="AJ50" s="171">
        <f t="shared" si="15"/>
        <v>36</v>
      </c>
      <c r="AK50" s="171">
        <f aca="true" t="shared" si="16" ref="AK50:BE50">AK7+AK25+AK31+AK41</f>
        <v>36</v>
      </c>
      <c r="AL50" s="171">
        <f t="shared" si="16"/>
        <v>36</v>
      </c>
      <c r="AM50" s="171">
        <f t="shared" si="16"/>
        <v>36</v>
      </c>
      <c r="AN50" s="171">
        <f t="shared" si="16"/>
        <v>36</v>
      </c>
      <c r="AO50" s="171">
        <f t="shared" si="16"/>
        <v>36</v>
      </c>
      <c r="AP50" s="171">
        <f t="shared" si="16"/>
        <v>36</v>
      </c>
      <c r="AQ50" s="171">
        <f t="shared" si="16"/>
        <v>36</v>
      </c>
      <c r="AR50" s="171">
        <f t="shared" si="16"/>
        <v>36</v>
      </c>
      <c r="AS50" s="171">
        <f t="shared" si="16"/>
        <v>36</v>
      </c>
      <c r="AT50" s="171">
        <f t="shared" si="16"/>
        <v>36</v>
      </c>
      <c r="AU50" s="539">
        <f t="shared" si="16"/>
        <v>6</v>
      </c>
      <c r="AV50" s="531">
        <f t="shared" si="16"/>
        <v>0</v>
      </c>
      <c r="AW50" s="531">
        <f t="shared" si="16"/>
        <v>0</v>
      </c>
      <c r="AX50" s="171">
        <f t="shared" si="16"/>
        <v>0</v>
      </c>
      <c r="AY50" s="171">
        <f t="shared" si="16"/>
        <v>0</v>
      </c>
      <c r="AZ50" s="171">
        <f t="shared" si="16"/>
        <v>0</v>
      </c>
      <c r="BA50" s="171">
        <f t="shared" si="16"/>
        <v>0</v>
      </c>
      <c r="BB50" s="171">
        <f t="shared" si="16"/>
        <v>0</v>
      </c>
      <c r="BC50" s="171">
        <f t="shared" si="16"/>
        <v>0</v>
      </c>
      <c r="BD50" s="171">
        <f t="shared" si="16"/>
        <v>0</v>
      </c>
      <c r="BE50" s="171">
        <f t="shared" si="16"/>
        <v>0</v>
      </c>
      <c r="BF50" s="213">
        <f t="shared" si="2"/>
        <v>1440</v>
      </c>
    </row>
    <row r="51" spans="1:58" ht="18.75" customHeight="1">
      <c r="A51" s="621"/>
      <c r="B51" s="594" t="s">
        <v>116</v>
      </c>
      <c r="C51" s="594"/>
      <c r="D51" s="594"/>
      <c r="E51" s="171">
        <f aca="true" t="shared" si="17" ref="E51:AJ51">E8+E26+E32+E42</f>
        <v>13</v>
      </c>
      <c r="F51" s="171">
        <f t="shared" si="17"/>
        <v>14</v>
      </c>
      <c r="G51" s="171">
        <f t="shared" si="17"/>
        <v>13</v>
      </c>
      <c r="H51" s="171">
        <f t="shared" si="17"/>
        <v>12</v>
      </c>
      <c r="I51" s="171">
        <f t="shared" si="17"/>
        <v>13</v>
      </c>
      <c r="J51" s="171">
        <f t="shared" si="17"/>
        <v>13.5</v>
      </c>
      <c r="K51" s="171">
        <f t="shared" si="17"/>
        <v>15.5</v>
      </c>
      <c r="L51" s="171">
        <f t="shared" si="17"/>
        <v>13.5</v>
      </c>
      <c r="M51" s="171">
        <f t="shared" si="17"/>
        <v>13.5</v>
      </c>
      <c r="N51" s="171">
        <f t="shared" si="17"/>
        <v>14.5</v>
      </c>
      <c r="O51" s="171">
        <f t="shared" si="17"/>
        <v>15.5</v>
      </c>
      <c r="P51" s="171">
        <f t="shared" si="17"/>
        <v>13.5</v>
      </c>
      <c r="Q51" s="171">
        <f t="shared" si="17"/>
        <v>13.5</v>
      </c>
      <c r="R51" s="171">
        <f t="shared" si="17"/>
        <v>14.5</v>
      </c>
      <c r="S51" s="171">
        <f t="shared" si="17"/>
        <v>14.5</v>
      </c>
      <c r="T51" s="171">
        <f t="shared" si="17"/>
        <v>14.5</v>
      </c>
      <c r="U51" s="171">
        <f t="shared" si="17"/>
        <v>9</v>
      </c>
      <c r="V51" s="531">
        <f t="shared" si="17"/>
        <v>0</v>
      </c>
      <c r="W51" s="531">
        <f t="shared" si="17"/>
        <v>0</v>
      </c>
      <c r="X51" s="171">
        <f t="shared" si="17"/>
        <v>15</v>
      </c>
      <c r="Y51" s="171">
        <f t="shared" si="17"/>
        <v>13.5</v>
      </c>
      <c r="Z51" s="171">
        <f t="shared" si="17"/>
        <v>14</v>
      </c>
      <c r="AA51" s="171">
        <f t="shared" si="17"/>
        <v>14.5</v>
      </c>
      <c r="AB51" s="171">
        <f t="shared" si="17"/>
        <v>13</v>
      </c>
      <c r="AC51" s="171">
        <f t="shared" si="17"/>
        <v>0</v>
      </c>
      <c r="AD51" s="171">
        <f t="shared" si="17"/>
        <v>13</v>
      </c>
      <c r="AE51" s="171">
        <f t="shared" si="17"/>
        <v>13.5</v>
      </c>
      <c r="AF51" s="171">
        <f t="shared" si="17"/>
        <v>14.5</v>
      </c>
      <c r="AG51" s="171">
        <f t="shared" si="17"/>
        <v>14</v>
      </c>
      <c r="AH51" s="171">
        <f t="shared" si="17"/>
        <v>15.5</v>
      </c>
      <c r="AI51" s="171">
        <f t="shared" si="17"/>
        <v>0</v>
      </c>
      <c r="AJ51" s="171">
        <f t="shared" si="17"/>
        <v>14.5</v>
      </c>
      <c r="AK51" s="171">
        <f aca="true" t="shared" si="18" ref="AK51:BE51">AK8+AK26+AK32+AK42</f>
        <v>16</v>
      </c>
      <c r="AL51" s="171">
        <f t="shared" si="18"/>
        <v>9</v>
      </c>
      <c r="AM51" s="171">
        <f t="shared" si="18"/>
        <v>15</v>
      </c>
      <c r="AN51" s="171">
        <f t="shared" si="18"/>
        <v>12.5</v>
      </c>
      <c r="AO51" s="171">
        <f t="shared" si="18"/>
        <v>14</v>
      </c>
      <c r="AP51" s="171">
        <f t="shared" si="18"/>
        <v>0</v>
      </c>
      <c r="AQ51" s="171">
        <f t="shared" si="18"/>
        <v>14</v>
      </c>
      <c r="AR51" s="171">
        <f t="shared" si="18"/>
        <v>12</v>
      </c>
      <c r="AS51" s="171">
        <f t="shared" si="18"/>
        <v>15</v>
      </c>
      <c r="AT51" s="171">
        <f t="shared" si="18"/>
        <v>13</v>
      </c>
      <c r="AU51" s="171">
        <f t="shared" si="18"/>
        <v>2</v>
      </c>
      <c r="AV51" s="531">
        <f t="shared" si="18"/>
        <v>0</v>
      </c>
      <c r="AW51" s="531">
        <f t="shared" si="18"/>
        <v>0</v>
      </c>
      <c r="AX51" s="171">
        <f t="shared" si="18"/>
        <v>0</v>
      </c>
      <c r="AY51" s="171">
        <f t="shared" si="18"/>
        <v>0</v>
      </c>
      <c r="AZ51" s="171">
        <f t="shared" si="18"/>
        <v>0</v>
      </c>
      <c r="BA51" s="171">
        <f t="shared" si="18"/>
        <v>0</v>
      </c>
      <c r="BB51" s="171">
        <f t="shared" si="18"/>
        <v>0</v>
      </c>
      <c r="BC51" s="171">
        <f t="shared" si="18"/>
        <v>0</v>
      </c>
      <c r="BD51" s="171">
        <f t="shared" si="18"/>
        <v>0</v>
      </c>
      <c r="BE51" s="171">
        <f t="shared" si="18"/>
        <v>0</v>
      </c>
      <c r="BF51" s="213">
        <f t="shared" si="2"/>
        <v>508</v>
      </c>
    </row>
    <row r="52" spans="1:60" ht="12.75" customHeight="1" thickBot="1">
      <c r="A52" s="622"/>
      <c r="B52" s="565" t="s">
        <v>117</v>
      </c>
      <c r="C52" s="565"/>
      <c r="D52" s="565"/>
      <c r="E52" s="221">
        <f aca="true" t="shared" si="19" ref="E52:AJ52">E50+E51</f>
        <v>49</v>
      </c>
      <c r="F52" s="221">
        <f t="shared" si="19"/>
        <v>50</v>
      </c>
      <c r="G52" s="221">
        <f t="shared" si="19"/>
        <v>49</v>
      </c>
      <c r="H52" s="221">
        <f t="shared" si="19"/>
        <v>48</v>
      </c>
      <c r="I52" s="221">
        <f t="shared" si="19"/>
        <v>49</v>
      </c>
      <c r="J52" s="277">
        <f t="shared" si="19"/>
        <v>49.5</v>
      </c>
      <c r="K52" s="221">
        <f t="shared" si="19"/>
        <v>51.5</v>
      </c>
      <c r="L52" s="221">
        <f t="shared" si="19"/>
        <v>49.5</v>
      </c>
      <c r="M52" s="221">
        <f t="shared" si="19"/>
        <v>49.5</v>
      </c>
      <c r="N52" s="221">
        <f t="shared" si="19"/>
        <v>50.5</v>
      </c>
      <c r="O52" s="221">
        <f t="shared" si="19"/>
        <v>51.5</v>
      </c>
      <c r="P52" s="221">
        <f t="shared" si="19"/>
        <v>49.5</v>
      </c>
      <c r="Q52" s="221">
        <f t="shared" si="19"/>
        <v>49.5</v>
      </c>
      <c r="R52" s="221">
        <f t="shared" si="19"/>
        <v>50.5</v>
      </c>
      <c r="S52" s="221">
        <f t="shared" si="19"/>
        <v>50.5</v>
      </c>
      <c r="T52" s="221">
        <f t="shared" si="19"/>
        <v>50.5</v>
      </c>
      <c r="U52" s="221">
        <f t="shared" si="19"/>
        <v>39</v>
      </c>
      <c r="V52" s="534">
        <f t="shared" si="19"/>
        <v>0</v>
      </c>
      <c r="W52" s="534">
        <f t="shared" si="19"/>
        <v>0</v>
      </c>
      <c r="X52" s="221">
        <f t="shared" si="19"/>
        <v>51</v>
      </c>
      <c r="Y52" s="221">
        <f t="shared" si="19"/>
        <v>49.5</v>
      </c>
      <c r="Z52" s="221">
        <f t="shared" si="19"/>
        <v>50</v>
      </c>
      <c r="AA52" s="221">
        <f t="shared" si="19"/>
        <v>50.5</v>
      </c>
      <c r="AB52" s="221">
        <f t="shared" si="19"/>
        <v>49</v>
      </c>
      <c r="AC52" s="221">
        <f t="shared" si="19"/>
        <v>36</v>
      </c>
      <c r="AD52" s="221">
        <f t="shared" si="19"/>
        <v>49</v>
      </c>
      <c r="AE52" s="221">
        <f t="shared" si="19"/>
        <v>49.5</v>
      </c>
      <c r="AF52" s="221">
        <f t="shared" si="19"/>
        <v>50.5</v>
      </c>
      <c r="AG52" s="221">
        <f t="shared" si="19"/>
        <v>50</v>
      </c>
      <c r="AH52" s="221">
        <f t="shared" si="19"/>
        <v>51.5</v>
      </c>
      <c r="AI52" s="221">
        <f t="shared" si="19"/>
        <v>36</v>
      </c>
      <c r="AJ52" s="221">
        <f t="shared" si="19"/>
        <v>50.5</v>
      </c>
      <c r="AK52" s="221">
        <f aca="true" t="shared" si="20" ref="AK52:BE52">AK50+AK51</f>
        <v>52</v>
      </c>
      <c r="AL52" s="221">
        <f t="shared" si="20"/>
        <v>45</v>
      </c>
      <c r="AM52" s="221">
        <f t="shared" si="20"/>
        <v>51</v>
      </c>
      <c r="AN52" s="221">
        <f t="shared" si="20"/>
        <v>48.5</v>
      </c>
      <c r="AO52" s="221">
        <f t="shared" si="20"/>
        <v>50</v>
      </c>
      <c r="AP52" s="221">
        <f t="shared" si="20"/>
        <v>36</v>
      </c>
      <c r="AQ52" s="221">
        <f t="shared" si="20"/>
        <v>50</v>
      </c>
      <c r="AR52" s="221">
        <f t="shared" si="20"/>
        <v>48</v>
      </c>
      <c r="AS52" s="221">
        <f t="shared" si="20"/>
        <v>51</v>
      </c>
      <c r="AT52" s="221">
        <f t="shared" si="20"/>
        <v>49</v>
      </c>
      <c r="AU52" s="221">
        <f t="shared" si="20"/>
        <v>8</v>
      </c>
      <c r="AV52" s="534">
        <f t="shared" si="20"/>
        <v>0</v>
      </c>
      <c r="AW52" s="534">
        <f t="shared" si="20"/>
        <v>0</v>
      </c>
      <c r="AX52" s="221">
        <f t="shared" si="20"/>
        <v>0</v>
      </c>
      <c r="AY52" s="221">
        <f t="shared" si="20"/>
        <v>0</v>
      </c>
      <c r="AZ52" s="221">
        <f t="shared" si="20"/>
        <v>0</v>
      </c>
      <c r="BA52" s="221">
        <f t="shared" si="20"/>
        <v>0</v>
      </c>
      <c r="BB52" s="221">
        <f t="shared" si="20"/>
        <v>0</v>
      </c>
      <c r="BC52" s="221">
        <f t="shared" si="20"/>
        <v>0</v>
      </c>
      <c r="BD52" s="221">
        <f t="shared" si="20"/>
        <v>0</v>
      </c>
      <c r="BE52" s="221">
        <f t="shared" si="20"/>
        <v>0</v>
      </c>
      <c r="BF52" s="214">
        <f t="shared" si="2"/>
        <v>1948</v>
      </c>
      <c r="BH52" s="1"/>
    </row>
    <row r="53" spans="1:58" s="6" customFormat="1" ht="71.25">
      <c r="A53" s="617" t="s">
        <v>198</v>
      </c>
      <c r="B53" s="598" t="s">
        <v>69</v>
      </c>
      <c r="C53" s="598" t="s">
        <v>88</v>
      </c>
      <c r="D53" s="598" t="s">
        <v>89</v>
      </c>
      <c r="E53" s="535" t="s">
        <v>358</v>
      </c>
      <c r="F53" s="560" t="s">
        <v>90</v>
      </c>
      <c r="G53" s="567"/>
      <c r="H53" s="567"/>
      <c r="I53" s="568"/>
      <c r="J53" s="278" t="s">
        <v>359</v>
      </c>
      <c r="K53" s="560" t="s">
        <v>91</v>
      </c>
      <c r="L53" s="561"/>
      <c r="M53" s="562"/>
      <c r="N53" s="217" t="s">
        <v>360</v>
      </c>
      <c r="O53" s="552" t="s">
        <v>92</v>
      </c>
      <c r="P53" s="551"/>
      <c r="Q53" s="605"/>
      <c r="R53" s="218" t="s">
        <v>361</v>
      </c>
      <c r="S53" s="552" t="s">
        <v>93</v>
      </c>
      <c r="T53" s="551"/>
      <c r="U53" s="551"/>
      <c r="V53" s="605"/>
      <c r="W53" s="218" t="s">
        <v>362</v>
      </c>
      <c r="X53" s="552" t="s">
        <v>94</v>
      </c>
      <c r="Y53" s="551"/>
      <c r="Z53" s="605"/>
      <c r="AA53" s="218" t="s">
        <v>363</v>
      </c>
      <c r="AB53" s="552" t="s">
        <v>95</v>
      </c>
      <c r="AC53" s="551"/>
      <c r="AD53" s="605"/>
      <c r="AE53" s="218" t="s">
        <v>364</v>
      </c>
      <c r="AF53" s="552" t="s">
        <v>96</v>
      </c>
      <c r="AG53" s="551"/>
      <c r="AH53" s="551"/>
      <c r="AI53" s="605"/>
      <c r="AJ53" s="560" t="s">
        <v>97</v>
      </c>
      <c r="AK53" s="567"/>
      <c r="AL53" s="567"/>
      <c r="AM53" s="568"/>
      <c r="AN53" s="217" t="s">
        <v>365</v>
      </c>
      <c r="AO53" s="560" t="s">
        <v>98</v>
      </c>
      <c r="AP53" s="567"/>
      <c r="AQ53" s="568"/>
      <c r="AR53" s="217" t="s">
        <v>366</v>
      </c>
      <c r="AS53" s="560" t="s">
        <v>99</v>
      </c>
      <c r="AT53" s="567"/>
      <c r="AU53" s="567"/>
      <c r="AV53" s="568"/>
      <c r="AW53" s="560" t="s">
        <v>100</v>
      </c>
      <c r="AX53" s="567"/>
      <c r="AY53" s="567"/>
      <c r="AZ53" s="568"/>
      <c r="BA53" s="217" t="s">
        <v>367</v>
      </c>
      <c r="BB53" s="560" t="s">
        <v>101</v>
      </c>
      <c r="BC53" s="567"/>
      <c r="BD53" s="567"/>
      <c r="BE53" s="562"/>
      <c r="BF53" s="555" t="s">
        <v>103</v>
      </c>
    </row>
    <row r="54" spans="1:58" ht="9" customHeight="1">
      <c r="A54" s="618"/>
      <c r="B54" s="599"/>
      <c r="C54" s="599"/>
      <c r="D54" s="599"/>
      <c r="E54" s="558" t="s">
        <v>104</v>
      </c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  <c r="AG54" s="558"/>
      <c r="AH54" s="558"/>
      <c r="AI54" s="558"/>
      <c r="AJ54" s="558"/>
      <c r="AK54" s="558"/>
      <c r="AL54" s="558"/>
      <c r="AM54" s="558"/>
      <c r="AN54" s="558"/>
      <c r="AO54" s="558"/>
      <c r="AP54" s="558"/>
      <c r="AQ54" s="558"/>
      <c r="AR54" s="558"/>
      <c r="AS54" s="558"/>
      <c r="AT54" s="558"/>
      <c r="AU54" s="558"/>
      <c r="AV54" s="558"/>
      <c r="AW54" s="558"/>
      <c r="AX54" s="558"/>
      <c r="AY54" s="558"/>
      <c r="AZ54" s="558"/>
      <c r="BA54" s="558"/>
      <c r="BB54" s="558"/>
      <c r="BC54" s="558"/>
      <c r="BD54" s="558"/>
      <c r="BE54" s="558"/>
      <c r="BF54" s="556"/>
    </row>
    <row r="55" spans="1:58" ht="9" customHeight="1">
      <c r="A55" s="618"/>
      <c r="B55" s="599"/>
      <c r="C55" s="599"/>
      <c r="D55" s="599"/>
      <c r="E55" s="45">
        <v>35</v>
      </c>
      <c r="F55" s="45">
        <v>36</v>
      </c>
      <c r="G55" s="45">
        <v>37</v>
      </c>
      <c r="H55" s="45">
        <v>38</v>
      </c>
      <c r="I55" s="45">
        <v>39</v>
      </c>
      <c r="J55" s="45">
        <v>40</v>
      </c>
      <c r="K55" s="45">
        <v>41</v>
      </c>
      <c r="L55" s="45">
        <v>42</v>
      </c>
      <c r="M55" s="45">
        <v>43</v>
      </c>
      <c r="N55" s="45">
        <v>44</v>
      </c>
      <c r="O55" s="45">
        <v>45</v>
      </c>
      <c r="P55" s="45">
        <v>46</v>
      </c>
      <c r="Q55" s="45">
        <v>47</v>
      </c>
      <c r="R55" s="45">
        <v>48</v>
      </c>
      <c r="S55" s="45">
        <v>49</v>
      </c>
      <c r="T55" s="45">
        <v>50</v>
      </c>
      <c r="U55" s="45">
        <v>51</v>
      </c>
      <c r="V55" s="45">
        <v>52</v>
      </c>
      <c r="W55" s="8">
        <v>1</v>
      </c>
      <c r="X55" s="8">
        <v>2</v>
      </c>
      <c r="Y55" s="8">
        <v>3</v>
      </c>
      <c r="Z55" s="8">
        <v>4</v>
      </c>
      <c r="AA55" s="8">
        <v>5</v>
      </c>
      <c r="AB55" s="8">
        <v>6</v>
      </c>
      <c r="AC55" s="8">
        <v>7</v>
      </c>
      <c r="AD55" s="8">
        <v>8</v>
      </c>
      <c r="AE55" s="8">
        <v>9</v>
      </c>
      <c r="AF55" s="8">
        <v>10</v>
      </c>
      <c r="AG55" s="8">
        <v>11</v>
      </c>
      <c r="AH55" s="8">
        <v>12</v>
      </c>
      <c r="AI55" s="8">
        <v>13</v>
      </c>
      <c r="AJ55" s="8">
        <v>14</v>
      </c>
      <c r="AK55" s="8">
        <v>15</v>
      </c>
      <c r="AL55" s="8">
        <v>16</v>
      </c>
      <c r="AM55" s="8">
        <v>17</v>
      </c>
      <c r="AN55" s="8">
        <v>18</v>
      </c>
      <c r="AO55" s="8">
        <v>19</v>
      </c>
      <c r="AP55" s="8">
        <v>20</v>
      </c>
      <c r="AQ55" s="8">
        <v>21</v>
      </c>
      <c r="AR55" s="8">
        <v>22</v>
      </c>
      <c r="AS55" s="8">
        <v>23</v>
      </c>
      <c r="AT55" s="8">
        <v>24</v>
      </c>
      <c r="AU55" s="8">
        <v>25</v>
      </c>
      <c r="AV55" s="8">
        <v>26</v>
      </c>
      <c r="AW55" s="8">
        <v>27</v>
      </c>
      <c r="AX55" s="8">
        <v>28</v>
      </c>
      <c r="AY55" s="8">
        <v>29</v>
      </c>
      <c r="AZ55" s="8">
        <v>30</v>
      </c>
      <c r="BA55" s="8">
        <v>31</v>
      </c>
      <c r="BB55" s="8">
        <v>32</v>
      </c>
      <c r="BC55" s="8">
        <v>33</v>
      </c>
      <c r="BD55" s="8">
        <v>34</v>
      </c>
      <c r="BE55" s="8">
        <v>35</v>
      </c>
      <c r="BF55" s="556"/>
    </row>
    <row r="56" spans="1:58" ht="15">
      <c r="A56" s="618"/>
      <c r="B56" s="599"/>
      <c r="C56" s="599"/>
      <c r="D56" s="599"/>
      <c r="E56" s="559" t="s">
        <v>105</v>
      </c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559"/>
      <c r="AE56" s="559"/>
      <c r="AF56" s="559"/>
      <c r="AG56" s="559"/>
      <c r="AH56" s="559"/>
      <c r="AI56" s="559"/>
      <c r="AJ56" s="559"/>
      <c r="AK56" s="559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59"/>
      <c r="AW56" s="559"/>
      <c r="AX56" s="559"/>
      <c r="AY56" s="559"/>
      <c r="AZ56" s="559"/>
      <c r="BA56" s="559"/>
      <c r="BB56" s="559"/>
      <c r="BC56" s="559"/>
      <c r="BD56" s="559"/>
      <c r="BE56" s="559"/>
      <c r="BF56" s="556"/>
    </row>
    <row r="57" spans="1:58" ht="15.75" thickBot="1">
      <c r="A57" s="619"/>
      <c r="B57" s="600"/>
      <c r="C57" s="600"/>
      <c r="D57" s="600"/>
      <c r="E57" s="216">
        <v>1</v>
      </c>
      <c r="F57" s="216">
        <v>2</v>
      </c>
      <c r="G57" s="216">
        <v>3</v>
      </c>
      <c r="H57" s="216">
        <v>4</v>
      </c>
      <c r="I57" s="216">
        <v>5</v>
      </c>
      <c r="J57" s="216">
        <v>6</v>
      </c>
      <c r="K57" s="216">
        <v>7</v>
      </c>
      <c r="L57" s="216">
        <v>8</v>
      </c>
      <c r="M57" s="216">
        <v>9</v>
      </c>
      <c r="N57" s="216">
        <v>10</v>
      </c>
      <c r="O57" s="216">
        <v>11</v>
      </c>
      <c r="P57" s="216">
        <v>12</v>
      </c>
      <c r="Q57" s="216">
        <v>13</v>
      </c>
      <c r="R57" s="216">
        <v>14</v>
      </c>
      <c r="S57" s="216">
        <v>15</v>
      </c>
      <c r="T57" s="216">
        <v>16</v>
      </c>
      <c r="U57" s="216">
        <v>17</v>
      </c>
      <c r="V57" s="216">
        <v>18</v>
      </c>
      <c r="W57" s="216">
        <v>19</v>
      </c>
      <c r="X57" s="216">
        <v>20</v>
      </c>
      <c r="Y57" s="216">
        <v>21</v>
      </c>
      <c r="Z57" s="216">
        <v>22</v>
      </c>
      <c r="AA57" s="216">
        <v>23</v>
      </c>
      <c r="AB57" s="216">
        <v>24</v>
      </c>
      <c r="AC57" s="216">
        <v>25</v>
      </c>
      <c r="AD57" s="216">
        <v>26</v>
      </c>
      <c r="AE57" s="216">
        <v>27</v>
      </c>
      <c r="AF57" s="216">
        <v>28</v>
      </c>
      <c r="AG57" s="216">
        <v>29</v>
      </c>
      <c r="AH57" s="216">
        <v>30</v>
      </c>
      <c r="AI57" s="216">
        <v>31</v>
      </c>
      <c r="AJ57" s="216">
        <v>32</v>
      </c>
      <c r="AK57" s="216">
        <v>33</v>
      </c>
      <c r="AL57" s="216">
        <v>34</v>
      </c>
      <c r="AM57" s="216">
        <v>35</v>
      </c>
      <c r="AN57" s="216">
        <v>36</v>
      </c>
      <c r="AO57" s="216">
        <v>37</v>
      </c>
      <c r="AP57" s="216">
        <v>38</v>
      </c>
      <c r="AQ57" s="216">
        <v>39</v>
      </c>
      <c r="AR57" s="216">
        <v>40</v>
      </c>
      <c r="AS57" s="216">
        <v>41</v>
      </c>
      <c r="AT57" s="216">
        <v>42</v>
      </c>
      <c r="AU57" s="216">
        <v>43</v>
      </c>
      <c r="AV57" s="216">
        <v>44</v>
      </c>
      <c r="AW57" s="216">
        <v>45</v>
      </c>
      <c r="AX57" s="216">
        <v>46</v>
      </c>
      <c r="AY57" s="216">
        <v>47</v>
      </c>
      <c r="AZ57" s="216">
        <v>48</v>
      </c>
      <c r="BA57" s="216">
        <v>49</v>
      </c>
      <c r="BB57" s="216">
        <v>50</v>
      </c>
      <c r="BC57" s="216">
        <v>51</v>
      </c>
      <c r="BD57" s="216">
        <v>52</v>
      </c>
      <c r="BE57" s="216">
        <v>53</v>
      </c>
      <c r="BF57" s="557"/>
    </row>
    <row r="58" spans="1:58" ht="15.75" customHeight="1">
      <c r="A58" s="591" t="s">
        <v>198</v>
      </c>
      <c r="B58" s="575" t="s">
        <v>106</v>
      </c>
      <c r="C58" s="575" t="s">
        <v>14</v>
      </c>
      <c r="D58" s="215" t="s">
        <v>107</v>
      </c>
      <c r="E58" s="274">
        <f>E60+E62+E64+E66+E68+E70</f>
        <v>22</v>
      </c>
      <c r="F58" s="274">
        <f aca="true" t="shared" si="21" ref="F58:BE58">F60+F62+F64+F66+F68+F70</f>
        <v>22</v>
      </c>
      <c r="G58" s="274">
        <f t="shared" si="21"/>
        <v>22</v>
      </c>
      <c r="H58" s="274">
        <f t="shared" si="21"/>
        <v>22</v>
      </c>
      <c r="I58" s="274">
        <f t="shared" si="21"/>
        <v>20</v>
      </c>
      <c r="J58" s="274">
        <f t="shared" si="21"/>
        <v>22</v>
      </c>
      <c r="K58" s="274">
        <f t="shared" si="21"/>
        <v>22</v>
      </c>
      <c r="L58" s="274">
        <f t="shared" si="21"/>
        <v>22</v>
      </c>
      <c r="M58" s="274">
        <f t="shared" si="21"/>
        <v>20</v>
      </c>
      <c r="N58" s="274">
        <f t="shared" si="21"/>
        <v>0</v>
      </c>
      <c r="O58" s="274">
        <f t="shared" si="21"/>
        <v>22</v>
      </c>
      <c r="P58" s="274">
        <f t="shared" si="21"/>
        <v>22</v>
      </c>
      <c r="Q58" s="274">
        <f t="shared" si="21"/>
        <v>22</v>
      </c>
      <c r="R58" s="274">
        <f t="shared" si="21"/>
        <v>0</v>
      </c>
      <c r="S58" s="274">
        <f t="shared" si="21"/>
        <v>22</v>
      </c>
      <c r="T58" s="274">
        <f t="shared" si="21"/>
        <v>22</v>
      </c>
      <c r="U58" s="274">
        <f t="shared" si="21"/>
        <v>0</v>
      </c>
      <c r="V58" s="530">
        <f t="shared" si="21"/>
        <v>0</v>
      </c>
      <c r="W58" s="530">
        <f t="shared" si="21"/>
        <v>0</v>
      </c>
      <c r="X58" s="274">
        <f t="shared" si="21"/>
        <v>0</v>
      </c>
      <c r="Y58" s="274">
        <f t="shared" si="21"/>
        <v>0</v>
      </c>
      <c r="Z58" s="274">
        <f t="shared" si="21"/>
        <v>0</v>
      </c>
      <c r="AA58" s="274">
        <f t="shared" si="21"/>
        <v>0</v>
      </c>
      <c r="AB58" s="274">
        <f t="shared" si="21"/>
        <v>0</v>
      </c>
      <c r="AC58" s="274">
        <f t="shared" si="21"/>
        <v>0</v>
      </c>
      <c r="AD58" s="274">
        <f t="shared" si="21"/>
        <v>0</v>
      </c>
      <c r="AE58" s="274">
        <f t="shared" si="21"/>
        <v>0</v>
      </c>
      <c r="AF58" s="274">
        <f t="shared" si="21"/>
        <v>0</v>
      </c>
      <c r="AG58" s="274">
        <f t="shared" si="21"/>
        <v>0</v>
      </c>
      <c r="AH58" s="274">
        <f t="shared" si="21"/>
        <v>0</v>
      </c>
      <c r="AI58" s="274">
        <f t="shared" si="21"/>
        <v>0</v>
      </c>
      <c r="AJ58" s="274">
        <f t="shared" si="21"/>
        <v>0</v>
      </c>
      <c r="AK58" s="274">
        <f t="shared" si="21"/>
        <v>0</v>
      </c>
      <c r="AL58" s="274">
        <f t="shared" si="21"/>
        <v>0</v>
      </c>
      <c r="AM58" s="274">
        <f t="shared" si="21"/>
        <v>0</v>
      </c>
      <c r="AN58" s="274">
        <f t="shared" si="21"/>
        <v>0</v>
      </c>
      <c r="AO58" s="274">
        <f t="shared" si="21"/>
        <v>0</v>
      </c>
      <c r="AP58" s="274">
        <f t="shared" si="21"/>
        <v>0</v>
      </c>
      <c r="AQ58" s="274">
        <f t="shared" si="21"/>
        <v>0</v>
      </c>
      <c r="AR58" s="274">
        <f t="shared" si="21"/>
        <v>0</v>
      </c>
      <c r="AS58" s="274">
        <f t="shared" si="21"/>
        <v>0</v>
      </c>
      <c r="AT58" s="274">
        <f t="shared" si="21"/>
        <v>0</v>
      </c>
      <c r="AU58" s="274">
        <f t="shared" si="21"/>
        <v>0</v>
      </c>
      <c r="AV58" s="530">
        <f t="shared" si="21"/>
        <v>0</v>
      </c>
      <c r="AW58" s="530">
        <f t="shared" si="21"/>
        <v>0</v>
      </c>
      <c r="AX58" s="274">
        <f t="shared" si="21"/>
        <v>0</v>
      </c>
      <c r="AY58" s="274">
        <f t="shared" si="21"/>
        <v>0</v>
      </c>
      <c r="AZ58" s="274">
        <f t="shared" si="21"/>
        <v>0</v>
      </c>
      <c r="BA58" s="274">
        <f t="shared" si="21"/>
        <v>0</v>
      </c>
      <c r="BB58" s="274">
        <f t="shared" si="21"/>
        <v>0</v>
      </c>
      <c r="BC58" s="274">
        <f t="shared" si="21"/>
        <v>0</v>
      </c>
      <c r="BD58" s="274">
        <f t="shared" si="21"/>
        <v>0</v>
      </c>
      <c r="BE58" s="274">
        <f t="shared" si="21"/>
        <v>0</v>
      </c>
      <c r="BF58" s="276">
        <f aca="true" t="shared" si="22" ref="BF58:BF85">SUM(E58:BE58)</f>
        <v>304</v>
      </c>
    </row>
    <row r="59" spans="1:58" ht="14.25" customHeight="1">
      <c r="A59" s="592"/>
      <c r="B59" s="594"/>
      <c r="C59" s="594"/>
      <c r="D59" s="9" t="s">
        <v>108</v>
      </c>
      <c r="E59" s="171">
        <f>E61+E63+E65+E67+E69+E71</f>
        <v>8</v>
      </c>
      <c r="F59" s="171">
        <f aca="true" t="shared" si="23" ref="F59:BE59">F61+F63+F65+F67+F69+F71</f>
        <v>9.5</v>
      </c>
      <c r="G59" s="171">
        <f t="shared" si="23"/>
        <v>9</v>
      </c>
      <c r="H59" s="171">
        <f t="shared" si="23"/>
        <v>8</v>
      </c>
      <c r="I59" s="171">
        <f t="shared" si="23"/>
        <v>8</v>
      </c>
      <c r="J59" s="171">
        <f t="shared" si="23"/>
        <v>8</v>
      </c>
      <c r="K59" s="171">
        <f t="shared" si="23"/>
        <v>9</v>
      </c>
      <c r="L59" s="171">
        <f t="shared" si="23"/>
        <v>8.5</v>
      </c>
      <c r="M59" s="171">
        <f t="shared" si="23"/>
        <v>9</v>
      </c>
      <c r="N59" s="171">
        <f t="shared" si="23"/>
        <v>0</v>
      </c>
      <c r="O59" s="171">
        <f t="shared" si="23"/>
        <v>9.5</v>
      </c>
      <c r="P59" s="171">
        <f t="shared" si="23"/>
        <v>10</v>
      </c>
      <c r="Q59" s="171">
        <f t="shared" si="23"/>
        <v>9.5</v>
      </c>
      <c r="R59" s="171">
        <f t="shared" si="23"/>
        <v>0</v>
      </c>
      <c r="S59" s="171">
        <f t="shared" si="23"/>
        <v>10</v>
      </c>
      <c r="T59" s="171">
        <f t="shared" si="23"/>
        <v>9</v>
      </c>
      <c r="U59" s="171">
        <f t="shared" si="23"/>
        <v>0</v>
      </c>
      <c r="V59" s="531">
        <f t="shared" si="23"/>
        <v>0</v>
      </c>
      <c r="W59" s="531">
        <f t="shared" si="23"/>
        <v>0</v>
      </c>
      <c r="X59" s="171">
        <f t="shared" si="23"/>
        <v>0</v>
      </c>
      <c r="Y59" s="171">
        <f t="shared" si="23"/>
        <v>0</v>
      </c>
      <c r="Z59" s="171">
        <f t="shared" si="23"/>
        <v>0</v>
      </c>
      <c r="AA59" s="171">
        <f t="shared" si="23"/>
        <v>0</v>
      </c>
      <c r="AB59" s="171">
        <f t="shared" si="23"/>
        <v>0</v>
      </c>
      <c r="AC59" s="171">
        <f t="shared" si="23"/>
        <v>0</v>
      </c>
      <c r="AD59" s="171">
        <f t="shared" si="23"/>
        <v>0</v>
      </c>
      <c r="AE59" s="171">
        <f t="shared" si="23"/>
        <v>0</v>
      </c>
      <c r="AF59" s="171">
        <f t="shared" si="23"/>
        <v>0</v>
      </c>
      <c r="AG59" s="171">
        <f t="shared" si="23"/>
        <v>0</v>
      </c>
      <c r="AH59" s="171">
        <f t="shared" si="23"/>
        <v>0</v>
      </c>
      <c r="AI59" s="171">
        <f t="shared" si="23"/>
        <v>0</v>
      </c>
      <c r="AJ59" s="171">
        <f t="shared" si="23"/>
        <v>0</v>
      </c>
      <c r="AK59" s="171">
        <f t="shared" si="23"/>
        <v>0</v>
      </c>
      <c r="AL59" s="171">
        <f t="shared" si="23"/>
        <v>0</v>
      </c>
      <c r="AM59" s="171">
        <f t="shared" si="23"/>
        <v>0</v>
      </c>
      <c r="AN59" s="171">
        <f t="shared" si="23"/>
        <v>0</v>
      </c>
      <c r="AO59" s="171">
        <f t="shared" si="23"/>
        <v>0</v>
      </c>
      <c r="AP59" s="171">
        <f t="shared" si="23"/>
        <v>0</v>
      </c>
      <c r="AQ59" s="171">
        <f t="shared" si="23"/>
        <v>0</v>
      </c>
      <c r="AR59" s="171">
        <f t="shared" si="23"/>
        <v>0</v>
      </c>
      <c r="AS59" s="171">
        <f t="shared" si="23"/>
        <v>0</v>
      </c>
      <c r="AT59" s="171">
        <f t="shared" si="23"/>
        <v>0</v>
      </c>
      <c r="AU59" s="171">
        <f t="shared" si="23"/>
        <v>0</v>
      </c>
      <c r="AV59" s="531">
        <f t="shared" si="23"/>
        <v>0</v>
      </c>
      <c r="AW59" s="531">
        <f t="shared" si="23"/>
        <v>0</v>
      </c>
      <c r="AX59" s="171">
        <f t="shared" si="23"/>
        <v>0</v>
      </c>
      <c r="AY59" s="171">
        <f t="shared" si="23"/>
        <v>0</v>
      </c>
      <c r="AZ59" s="171">
        <f t="shared" si="23"/>
        <v>0</v>
      </c>
      <c r="BA59" s="171">
        <f t="shared" si="23"/>
        <v>0</v>
      </c>
      <c r="BB59" s="171">
        <f t="shared" si="23"/>
        <v>0</v>
      </c>
      <c r="BC59" s="171">
        <f t="shared" si="23"/>
        <v>0</v>
      </c>
      <c r="BD59" s="171">
        <f t="shared" si="23"/>
        <v>0</v>
      </c>
      <c r="BE59" s="171">
        <f t="shared" si="23"/>
        <v>0</v>
      </c>
      <c r="BF59" s="213">
        <f t="shared" si="22"/>
        <v>125</v>
      </c>
    </row>
    <row r="60" spans="1:58" ht="9.75" customHeight="1">
      <c r="A60" s="592"/>
      <c r="B60" s="589" t="s">
        <v>17</v>
      </c>
      <c r="C60" s="590" t="s">
        <v>18</v>
      </c>
      <c r="D60" s="46" t="s">
        <v>107</v>
      </c>
      <c r="E60" s="167">
        <v>6</v>
      </c>
      <c r="F60" s="167">
        <v>6</v>
      </c>
      <c r="G60" s="167">
        <v>6</v>
      </c>
      <c r="H60" s="167">
        <v>6</v>
      </c>
      <c r="I60" s="167">
        <v>6</v>
      </c>
      <c r="J60" s="167">
        <v>6</v>
      </c>
      <c r="K60" s="167">
        <v>7</v>
      </c>
      <c r="L60" s="167">
        <v>7</v>
      </c>
      <c r="M60" s="167">
        <v>6</v>
      </c>
      <c r="N60" s="167"/>
      <c r="O60" s="167">
        <v>6</v>
      </c>
      <c r="P60" s="167">
        <v>8</v>
      </c>
      <c r="Q60" s="167">
        <v>6</v>
      </c>
      <c r="R60" s="167"/>
      <c r="S60" s="167">
        <v>8</v>
      </c>
      <c r="T60" s="167">
        <v>5</v>
      </c>
      <c r="U60" s="167"/>
      <c r="V60" s="532">
        <v>0</v>
      </c>
      <c r="W60" s="532">
        <v>0</v>
      </c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6"/>
      <c r="AS60" s="166"/>
      <c r="AT60" s="168"/>
      <c r="AU60" s="52"/>
      <c r="AV60" s="532">
        <v>0</v>
      </c>
      <c r="AW60" s="532">
        <v>0</v>
      </c>
      <c r="AX60" s="52"/>
      <c r="AY60" s="52"/>
      <c r="AZ60" s="52"/>
      <c r="BA60" s="52"/>
      <c r="BB60" s="52"/>
      <c r="BC60" s="52"/>
      <c r="BD60" s="52"/>
      <c r="BE60" s="52"/>
      <c r="BF60" s="211">
        <f t="shared" si="22"/>
        <v>89</v>
      </c>
    </row>
    <row r="61" spans="1:58" ht="9.75" customHeight="1">
      <c r="A61" s="592"/>
      <c r="B61" s="589"/>
      <c r="C61" s="590"/>
      <c r="D61" s="46" t="s">
        <v>108</v>
      </c>
      <c r="E61" s="166">
        <v>2</v>
      </c>
      <c r="F61" s="166">
        <v>2</v>
      </c>
      <c r="G61" s="166">
        <v>2</v>
      </c>
      <c r="H61" s="166">
        <v>2</v>
      </c>
      <c r="I61" s="166">
        <v>2</v>
      </c>
      <c r="J61" s="166">
        <v>2</v>
      </c>
      <c r="K61" s="166">
        <v>2</v>
      </c>
      <c r="L61" s="166">
        <v>2</v>
      </c>
      <c r="M61" s="166">
        <v>2</v>
      </c>
      <c r="N61" s="166"/>
      <c r="O61" s="166">
        <v>3</v>
      </c>
      <c r="P61" s="166">
        <v>3</v>
      </c>
      <c r="Q61" s="166">
        <v>3</v>
      </c>
      <c r="R61" s="166"/>
      <c r="S61" s="166">
        <v>3</v>
      </c>
      <c r="T61" s="166">
        <v>2</v>
      </c>
      <c r="U61" s="166"/>
      <c r="V61" s="532">
        <v>0</v>
      </c>
      <c r="W61" s="532">
        <v>0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6"/>
      <c r="AI61" s="166"/>
      <c r="AJ61" s="166"/>
      <c r="AK61" s="166"/>
      <c r="AL61" s="167"/>
      <c r="AM61" s="166"/>
      <c r="AN61" s="166"/>
      <c r="AO61" s="166"/>
      <c r="AP61" s="166"/>
      <c r="AQ61" s="166"/>
      <c r="AR61" s="166"/>
      <c r="AS61" s="166"/>
      <c r="AT61" s="168"/>
      <c r="AU61" s="52"/>
      <c r="AV61" s="532">
        <v>0</v>
      </c>
      <c r="AW61" s="532">
        <v>0</v>
      </c>
      <c r="AX61" s="52"/>
      <c r="AY61" s="52"/>
      <c r="AZ61" s="52"/>
      <c r="BA61" s="52"/>
      <c r="BB61" s="52"/>
      <c r="BC61" s="52"/>
      <c r="BD61" s="52"/>
      <c r="BE61" s="52"/>
      <c r="BF61" s="211">
        <f t="shared" si="22"/>
        <v>32</v>
      </c>
    </row>
    <row r="62" spans="1:58" ht="9.75" customHeight="1">
      <c r="A62" s="592"/>
      <c r="B62" s="589" t="s">
        <v>19</v>
      </c>
      <c r="C62" s="590" t="s">
        <v>20</v>
      </c>
      <c r="D62" s="46" t="s">
        <v>107</v>
      </c>
      <c r="E62" s="167">
        <v>4</v>
      </c>
      <c r="F62" s="167">
        <v>2</v>
      </c>
      <c r="G62" s="167">
        <v>4</v>
      </c>
      <c r="H62" s="167">
        <v>3</v>
      </c>
      <c r="I62" s="167">
        <v>3</v>
      </c>
      <c r="J62" s="167">
        <v>2</v>
      </c>
      <c r="K62" s="167">
        <v>4</v>
      </c>
      <c r="L62" s="167">
        <v>4</v>
      </c>
      <c r="M62" s="167">
        <v>4</v>
      </c>
      <c r="N62" s="167"/>
      <c r="O62" s="167">
        <v>4</v>
      </c>
      <c r="P62" s="167">
        <v>4</v>
      </c>
      <c r="Q62" s="167">
        <v>4</v>
      </c>
      <c r="R62" s="167"/>
      <c r="S62" s="167">
        <v>4</v>
      </c>
      <c r="T62" s="167">
        <v>4</v>
      </c>
      <c r="U62" s="167"/>
      <c r="V62" s="532">
        <v>0</v>
      </c>
      <c r="W62" s="532">
        <v>0</v>
      </c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8"/>
      <c r="AU62" s="52"/>
      <c r="AV62" s="532">
        <v>0</v>
      </c>
      <c r="AW62" s="532">
        <v>0</v>
      </c>
      <c r="AX62" s="52"/>
      <c r="AY62" s="52"/>
      <c r="AZ62" s="52"/>
      <c r="BA62" s="52"/>
      <c r="BB62" s="52"/>
      <c r="BC62" s="52"/>
      <c r="BD62" s="52"/>
      <c r="BE62" s="52"/>
      <c r="BF62" s="211">
        <f t="shared" si="22"/>
        <v>50</v>
      </c>
    </row>
    <row r="63" spans="1:58" ht="9.75" customHeight="1">
      <c r="A63" s="592"/>
      <c r="B63" s="589"/>
      <c r="C63" s="590"/>
      <c r="D63" s="46" t="s">
        <v>108</v>
      </c>
      <c r="E63" s="166">
        <v>2</v>
      </c>
      <c r="F63" s="166">
        <v>2</v>
      </c>
      <c r="G63" s="166">
        <v>2</v>
      </c>
      <c r="H63" s="166">
        <v>1</v>
      </c>
      <c r="I63" s="166">
        <v>2</v>
      </c>
      <c r="J63" s="166">
        <v>1</v>
      </c>
      <c r="K63" s="166">
        <v>2</v>
      </c>
      <c r="L63" s="166">
        <v>2</v>
      </c>
      <c r="M63" s="166">
        <v>2</v>
      </c>
      <c r="N63" s="167"/>
      <c r="O63" s="167">
        <v>2</v>
      </c>
      <c r="P63" s="167">
        <v>2</v>
      </c>
      <c r="Q63" s="167">
        <v>2</v>
      </c>
      <c r="R63" s="167"/>
      <c r="S63" s="167">
        <v>2</v>
      </c>
      <c r="T63" s="167">
        <v>2</v>
      </c>
      <c r="U63" s="167"/>
      <c r="V63" s="532">
        <v>0</v>
      </c>
      <c r="W63" s="532">
        <v>0</v>
      </c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6"/>
      <c r="AR63" s="166"/>
      <c r="AS63" s="166"/>
      <c r="AT63" s="166"/>
      <c r="AU63" s="52"/>
      <c r="AV63" s="532">
        <v>0</v>
      </c>
      <c r="AW63" s="532">
        <v>0</v>
      </c>
      <c r="AX63" s="52"/>
      <c r="AY63" s="52"/>
      <c r="AZ63" s="52"/>
      <c r="BA63" s="52"/>
      <c r="BB63" s="52"/>
      <c r="BC63" s="52"/>
      <c r="BD63" s="52"/>
      <c r="BE63" s="52"/>
      <c r="BF63" s="211">
        <f t="shared" si="22"/>
        <v>26</v>
      </c>
    </row>
    <row r="64" spans="1:58" ht="9.75" customHeight="1">
      <c r="A64" s="592"/>
      <c r="B64" s="589" t="s">
        <v>21</v>
      </c>
      <c r="C64" s="590" t="s">
        <v>22</v>
      </c>
      <c r="D64" s="46" t="s">
        <v>107</v>
      </c>
      <c r="E64" s="166">
        <v>2</v>
      </c>
      <c r="F64" s="166">
        <v>3</v>
      </c>
      <c r="G64" s="166">
        <v>2</v>
      </c>
      <c r="H64" s="166">
        <v>4</v>
      </c>
      <c r="I64" s="166">
        <v>2</v>
      </c>
      <c r="J64" s="166">
        <v>4</v>
      </c>
      <c r="K64" s="166">
        <v>2</v>
      </c>
      <c r="L64" s="166">
        <v>2</v>
      </c>
      <c r="M64" s="166">
        <v>2</v>
      </c>
      <c r="N64" s="166"/>
      <c r="O64" s="166">
        <v>3</v>
      </c>
      <c r="P64" s="166">
        <v>2</v>
      </c>
      <c r="Q64" s="166">
        <v>3</v>
      </c>
      <c r="R64" s="166"/>
      <c r="S64" s="166">
        <v>2</v>
      </c>
      <c r="T64" s="166">
        <v>2</v>
      </c>
      <c r="U64" s="166"/>
      <c r="V64" s="532">
        <v>0</v>
      </c>
      <c r="W64" s="532">
        <v>0</v>
      </c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9"/>
      <c r="AU64" s="52"/>
      <c r="AV64" s="532">
        <v>0</v>
      </c>
      <c r="AW64" s="532">
        <v>0</v>
      </c>
      <c r="AX64" s="52"/>
      <c r="AY64" s="52"/>
      <c r="AZ64" s="52"/>
      <c r="BA64" s="52"/>
      <c r="BB64" s="52"/>
      <c r="BC64" s="52"/>
      <c r="BD64" s="52"/>
      <c r="BE64" s="52"/>
      <c r="BF64" s="211">
        <f t="shared" si="22"/>
        <v>35</v>
      </c>
    </row>
    <row r="65" spans="1:58" ht="9.75" customHeight="1">
      <c r="A65" s="592"/>
      <c r="B65" s="589"/>
      <c r="C65" s="590"/>
      <c r="D65" s="46" t="s">
        <v>108</v>
      </c>
      <c r="E65" s="166"/>
      <c r="F65" s="166">
        <v>1</v>
      </c>
      <c r="G65" s="166">
        <v>1</v>
      </c>
      <c r="H65" s="166">
        <v>1</v>
      </c>
      <c r="I65" s="166"/>
      <c r="J65" s="166">
        <v>1</v>
      </c>
      <c r="K65" s="166">
        <v>1</v>
      </c>
      <c r="L65" s="166">
        <v>1</v>
      </c>
      <c r="M65" s="166">
        <v>1</v>
      </c>
      <c r="N65" s="166"/>
      <c r="O65" s="166">
        <v>1</v>
      </c>
      <c r="P65" s="166">
        <v>1</v>
      </c>
      <c r="Q65" s="166">
        <v>1</v>
      </c>
      <c r="R65" s="166"/>
      <c r="S65" s="166">
        <v>1</v>
      </c>
      <c r="T65" s="166">
        <v>1</v>
      </c>
      <c r="U65" s="167"/>
      <c r="V65" s="532">
        <v>0</v>
      </c>
      <c r="W65" s="532">
        <v>0</v>
      </c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6"/>
      <c r="AP65" s="166"/>
      <c r="AQ65" s="166"/>
      <c r="AR65" s="170"/>
      <c r="AS65" s="166"/>
      <c r="AT65" s="168"/>
      <c r="AU65" s="52"/>
      <c r="AV65" s="532">
        <v>0</v>
      </c>
      <c r="AW65" s="532">
        <v>0</v>
      </c>
      <c r="AX65" s="52"/>
      <c r="AY65" s="52"/>
      <c r="AZ65" s="52"/>
      <c r="BA65" s="52"/>
      <c r="BB65" s="52"/>
      <c r="BC65" s="52"/>
      <c r="BD65" s="52"/>
      <c r="BE65" s="52"/>
      <c r="BF65" s="211">
        <f t="shared" si="22"/>
        <v>12</v>
      </c>
    </row>
    <row r="66" spans="1:58" ht="9.75" customHeight="1">
      <c r="A66" s="592"/>
      <c r="B66" s="589" t="s">
        <v>24</v>
      </c>
      <c r="C66" s="590" t="s">
        <v>154</v>
      </c>
      <c r="D66" s="46" t="s">
        <v>107</v>
      </c>
      <c r="E66" s="166">
        <v>4</v>
      </c>
      <c r="F66" s="166">
        <v>4</v>
      </c>
      <c r="G66" s="166">
        <v>4</v>
      </c>
      <c r="H66" s="166">
        <v>4</v>
      </c>
      <c r="I66" s="166">
        <v>4</v>
      </c>
      <c r="J66" s="166">
        <v>4</v>
      </c>
      <c r="K66" s="166">
        <v>4</v>
      </c>
      <c r="L66" s="166">
        <v>4</v>
      </c>
      <c r="M66" s="166">
        <v>2</v>
      </c>
      <c r="N66" s="166"/>
      <c r="O66" s="166">
        <v>4</v>
      </c>
      <c r="P66" s="166">
        <v>2</v>
      </c>
      <c r="Q66" s="166">
        <v>4</v>
      </c>
      <c r="R66" s="166"/>
      <c r="S66" s="166">
        <v>2</v>
      </c>
      <c r="T66" s="166">
        <v>4</v>
      </c>
      <c r="U66" s="166"/>
      <c r="V66" s="532">
        <v>0</v>
      </c>
      <c r="W66" s="532">
        <v>0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9"/>
      <c r="AU66" s="52"/>
      <c r="AV66" s="532">
        <v>0</v>
      </c>
      <c r="AW66" s="532">
        <v>0</v>
      </c>
      <c r="AX66" s="52"/>
      <c r="AY66" s="52"/>
      <c r="AZ66" s="52"/>
      <c r="BA66" s="52"/>
      <c r="BB66" s="52"/>
      <c r="BC66" s="52"/>
      <c r="BD66" s="52"/>
      <c r="BE66" s="52"/>
      <c r="BF66" s="211">
        <f t="shared" si="22"/>
        <v>50</v>
      </c>
    </row>
    <row r="67" spans="1:58" ht="9.75" customHeight="1">
      <c r="A67" s="592"/>
      <c r="B67" s="589"/>
      <c r="C67" s="590"/>
      <c r="D67" s="46" t="s">
        <v>108</v>
      </c>
      <c r="E67" s="166">
        <v>1</v>
      </c>
      <c r="F67" s="166">
        <v>1</v>
      </c>
      <c r="G67" s="166">
        <v>1</v>
      </c>
      <c r="H67" s="166">
        <v>1</v>
      </c>
      <c r="I67" s="166">
        <v>1</v>
      </c>
      <c r="J67" s="166">
        <v>1</v>
      </c>
      <c r="K67" s="166">
        <v>1</v>
      </c>
      <c r="L67" s="166">
        <v>1</v>
      </c>
      <c r="M67" s="166">
        <v>1</v>
      </c>
      <c r="N67" s="167"/>
      <c r="O67" s="167">
        <v>1</v>
      </c>
      <c r="P67" s="167">
        <v>1</v>
      </c>
      <c r="Q67" s="167">
        <v>1</v>
      </c>
      <c r="R67" s="167"/>
      <c r="S67" s="167">
        <v>1</v>
      </c>
      <c r="T67" s="167">
        <v>1</v>
      </c>
      <c r="U67" s="166"/>
      <c r="V67" s="532">
        <v>0</v>
      </c>
      <c r="W67" s="532">
        <v>0</v>
      </c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52"/>
      <c r="AV67" s="532">
        <v>0</v>
      </c>
      <c r="AW67" s="532">
        <v>0</v>
      </c>
      <c r="AX67" s="52"/>
      <c r="AY67" s="52"/>
      <c r="AZ67" s="52"/>
      <c r="BA67" s="52"/>
      <c r="BB67" s="52"/>
      <c r="BC67" s="52"/>
      <c r="BD67" s="52"/>
      <c r="BE67" s="52"/>
      <c r="BF67" s="211">
        <f t="shared" si="22"/>
        <v>14</v>
      </c>
    </row>
    <row r="68" spans="1:59" s="6" customFormat="1" ht="16.5">
      <c r="A68" s="592"/>
      <c r="B68" s="571" t="s">
        <v>45</v>
      </c>
      <c r="C68" s="573" t="s">
        <v>109</v>
      </c>
      <c r="D68" s="47" t="s">
        <v>107</v>
      </c>
      <c r="E68" s="166">
        <v>2</v>
      </c>
      <c r="F68" s="166">
        <v>4</v>
      </c>
      <c r="G68" s="166">
        <v>2</v>
      </c>
      <c r="H68" s="166">
        <v>2</v>
      </c>
      <c r="I68" s="166">
        <v>2</v>
      </c>
      <c r="J68" s="166">
        <v>2</v>
      </c>
      <c r="K68" s="166">
        <v>2</v>
      </c>
      <c r="L68" s="166">
        <v>2</v>
      </c>
      <c r="M68" s="166">
        <v>2</v>
      </c>
      <c r="N68" s="166"/>
      <c r="O68" s="166">
        <v>2</v>
      </c>
      <c r="P68" s="166">
        <v>2</v>
      </c>
      <c r="Q68" s="166">
        <v>2</v>
      </c>
      <c r="R68" s="166"/>
      <c r="S68" s="166">
        <v>2</v>
      </c>
      <c r="T68" s="166">
        <v>4</v>
      </c>
      <c r="U68" s="166"/>
      <c r="V68" s="532">
        <v>0</v>
      </c>
      <c r="W68" s="532">
        <v>0</v>
      </c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540">
        <v>0</v>
      </c>
      <c r="AW68" s="532">
        <v>0</v>
      </c>
      <c r="AX68" s="52"/>
      <c r="AY68" s="55"/>
      <c r="AZ68" s="55"/>
      <c r="BA68" s="55"/>
      <c r="BB68" s="55"/>
      <c r="BC68" s="55"/>
      <c r="BD68" s="55"/>
      <c r="BE68" s="55"/>
      <c r="BF68" s="212">
        <f>SUM(E68:BE68)</f>
        <v>32</v>
      </c>
      <c r="BG68" s="1"/>
    </row>
    <row r="69" spans="1:59" s="6" customFormat="1" ht="16.5">
      <c r="A69" s="592"/>
      <c r="B69" s="572"/>
      <c r="C69" s="574"/>
      <c r="D69" s="47" t="s">
        <v>108</v>
      </c>
      <c r="E69" s="169">
        <v>1</v>
      </c>
      <c r="F69" s="169">
        <v>2</v>
      </c>
      <c r="G69" s="169">
        <v>1</v>
      </c>
      <c r="H69" s="169">
        <v>1</v>
      </c>
      <c r="I69" s="169">
        <v>1</v>
      </c>
      <c r="J69" s="169">
        <v>1</v>
      </c>
      <c r="K69" s="169">
        <v>1</v>
      </c>
      <c r="L69" s="169">
        <v>1</v>
      </c>
      <c r="M69" s="169">
        <v>1</v>
      </c>
      <c r="N69" s="169"/>
      <c r="O69" s="169">
        <v>1</v>
      </c>
      <c r="P69" s="169">
        <v>1</v>
      </c>
      <c r="Q69" s="169">
        <v>1</v>
      </c>
      <c r="R69" s="169"/>
      <c r="S69" s="169">
        <v>1</v>
      </c>
      <c r="T69" s="169">
        <v>2</v>
      </c>
      <c r="U69" s="169"/>
      <c r="V69" s="532">
        <v>0</v>
      </c>
      <c r="W69" s="532">
        <v>0</v>
      </c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540">
        <v>0</v>
      </c>
      <c r="AW69" s="532">
        <v>0</v>
      </c>
      <c r="AX69" s="52"/>
      <c r="AY69" s="55"/>
      <c r="AZ69" s="55"/>
      <c r="BA69" s="55"/>
      <c r="BB69" s="55"/>
      <c r="BC69" s="55"/>
      <c r="BD69" s="55"/>
      <c r="BE69" s="55"/>
      <c r="BF69" s="212">
        <f>SUM(E69:BE69)</f>
        <v>16</v>
      </c>
      <c r="BG69" s="1"/>
    </row>
    <row r="70" spans="1:58" ht="9.75" customHeight="1">
      <c r="A70" s="592"/>
      <c r="B70" s="589" t="s">
        <v>46</v>
      </c>
      <c r="C70" s="590" t="s">
        <v>28</v>
      </c>
      <c r="D70" s="46" t="s">
        <v>107</v>
      </c>
      <c r="E70" s="166">
        <v>4</v>
      </c>
      <c r="F70" s="166">
        <v>3</v>
      </c>
      <c r="G70" s="166">
        <v>4</v>
      </c>
      <c r="H70" s="166">
        <v>3</v>
      </c>
      <c r="I70" s="166">
        <v>3</v>
      </c>
      <c r="J70" s="166">
        <v>4</v>
      </c>
      <c r="K70" s="166">
        <v>3</v>
      </c>
      <c r="L70" s="166">
        <v>3</v>
      </c>
      <c r="M70" s="166">
        <v>4</v>
      </c>
      <c r="N70" s="166"/>
      <c r="O70" s="166">
        <v>3</v>
      </c>
      <c r="P70" s="166">
        <v>4</v>
      </c>
      <c r="Q70" s="166">
        <v>3</v>
      </c>
      <c r="R70" s="166"/>
      <c r="S70" s="166">
        <v>4</v>
      </c>
      <c r="T70" s="166">
        <v>3</v>
      </c>
      <c r="U70" s="166"/>
      <c r="V70" s="532">
        <v>0</v>
      </c>
      <c r="W70" s="532">
        <v>0</v>
      </c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52"/>
      <c r="AV70" s="532">
        <v>0</v>
      </c>
      <c r="AW70" s="532">
        <v>0</v>
      </c>
      <c r="AX70" s="52"/>
      <c r="AY70" s="52"/>
      <c r="AZ70" s="52"/>
      <c r="BA70" s="52"/>
      <c r="BB70" s="52"/>
      <c r="BC70" s="52"/>
      <c r="BD70" s="52"/>
      <c r="BE70" s="52"/>
      <c r="BF70" s="211">
        <f t="shared" si="22"/>
        <v>48</v>
      </c>
    </row>
    <row r="71" spans="1:58" ht="9.75" customHeight="1">
      <c r="A71" s="592"/>
      <c r="B71" s="589"/>
      <c r="C71" s="590"/>
      <c r="D71" s="46" t="s">
        <v>108</v>
      </c>
      <c r="E71" s="166">
        <v>2</v>
      </c>
      <c r="F71" s="166">
        <v>1.5</v>
      </c>
      <c r="G71" s="166">
        <v>2</v>
      </c>
      <c r="H71" s="166">
        <v>2</v>
      </c>
      <c r="I71" s="166">
        <v>2</v>
      </c>
      <c r="J71" s="166">
        <v>2</v>
      </c>
      <c r="K71" s="166">
        <v>2</v>
      </c>
      <c r="L71" s="166">
        <v>1.5</v>
      </c>
      <c r="M71" s="166">
        <v>2</v>
      </c>
      <c r="N71" s="166"/>
      <c r="O71" s="166">
        <v>1.5</v>
      </c>
      <c r="P71" s="166">
        <v>2</v>
      </c>
      <c r="Q71" s="166">
        <v>1.5</v>
      </c>
      <c r="R71" s="166"/>
      <c r="S71" s="166">
        <v>2</v>
      </c>
      <c r="T71" s="166">
        <v>1</v>
      </c>
      <c r="U71" s="166"/>
      <c r="V71" s="532">
        <v>0</v>
      </c>
      <c r="W71" s="532">
        <v>0</v>
      </c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52"/>
      <c r="AV71" s="532">
        <v>0</v>
      </c>
      <c r="AW71" s="532">
        <v>0</v>
      </c>
      <c r="AX71" s="52"/>
      <c r="AY71" s="52"/>
      <c r="AZ71" s="52"/>
      <c r="BA71" s="52"/>
      <c r="BB71" s="52"/>
      <c r="BC71" s="52"/>
      <c r="BD71" s="52"/>
      <c r="BE71" s="52"/>
      <c r="BF71" s="211">
        <f t="shared" si="22"/>
        <v>25</v>
      </c>
    </row>
    <row r="72" spans="1:58" ht="12.75" customHeight="1">
      <c r="A72" s="592"/>
      <c r="B72" s="594" t="s">
        <v>47</v>
      </c>
      <c r="C72" s="594" t="s">
        <v>159</v>
      </c>
      <c r="D72" s="9" t="s">
        <v>107</v>
      </c>
      <c r="E72" s="57">
        <f>E74+E78+E76</f>
        <v>10</v>
      </c>
      <c r="F72" s="57">
        <f aca="true" t="shared" si="24" ref="F72:BE72">F74+F78+F76</f>
        <v>10</v>
      </c>
      <c r="G72" s="57">
        <f t="shared" si="24"/>
        <v>10</v>
      </c>
      <c r="H72" s="57">
        <f t="shared" si="24"/>
        <v>10</v>
      </c>
      <c r="I72" s="57">
        <f t="shared" si="24"/>
        <v>12</v>
      </c>
      <c r="J72" s="57">
        <f t="shared" si="24"/>
        <v>10</v>
      </c>
      <c r="K72" s="57">
        <f t="shared" si="24"/>
        <v>10</v>
      </c>
      <c r="L72" s="57">
        <f t="shared" si="24"/>
        <v>10</v>
      </c>
      <c r="M72" s="57">
        <f t="shared" si="24"/>
        <v>12</v>
      </c>
      <c r="N72" s="57">
        <f t="shared" si="24"/>
        <v>0</v>
      </c>
      <c r="O72" s="57">
        <f t="shared" si="24"/>
        <v>10</v>
      </c>
      <c r="P72" s="57">
        <f t="shared" si="24"/>
        <v>10</v>
      </c>
      <c r="Q72" s="57">
        <f t="shared" si="24"/>
        <v>10</v>
      </c>
      <c r="R72" s="57">
        <f t="shared" si="24"/>
        <v>0</v>
      </c>
      <c r="S72" s="57">
        <f t="shared" si="24"/>
        <v>10</v>
      </c>
      <c r="T72" s="57">
        <f t="shared" si="24"/>
        <v>10</v>
      </c>
      <c r="U72" s="57">
        <f t="shared" si="24"/>
        <v>0</v>
      </c>
      <c r="V72" s="533">
        <f t="shared" si="24"/>
        <v>0</v>
      </c>
      <c r="W72" s="533">
        <f t="shared" si="24"/>
        <v>0</v>
      </c>
      <c r="X72" s="57">
        <f t="shared" si="24"/>
        <v>4</v>
      </c>
      <c r="Y72" s="57">
        <f t="shared" si="24"/>
        <v>4</v>
      </c>
      <c r="Z72" s="57">
        <f t="shared" si="24"/>
        <v>2</v>
      </c>
      <c r="AA72" s="57">
        <f t="shared" si="24"/>
        <v>4</v>
      </c>
      <c r="AB72" s="57">
        <f t="shared" si="24"/>
        <v>2</v>
      </c>
      <c r="AC72" s="57">
        <f t="shared" si="24"/>
        <v>2</v>
      </c>
      <c r="AD72" s="57">
        <f t="shared" si="24"/>
        <v>4</v>
      </c>
      <c r="AE72" s="57">
        <f t="shared" si="24"/>
        <v>4</v>
      </c>
      <c r="AF72" s="57">
        <f t="shared" si="24"/>
        <v>4</v>
      </c>
      <c r="AG72" s="57">
        <f t="shared" si="24"/>
        <v>4</v>
      </c>
      <c r="AH72" s="57">
        <f t="shared" si="24"/>
        <v>2</v>
      </c>
      <c r="AI72" s="57">
        <f t="shared" si="24"/>
        <v>4</v>
      </c>
      <c r="AJ72" s="57">
        <f t="shared" si="24"/>
        <v>4</v>
      </c>
      <c r="AK72" s="57">
        <f t="shared" si="24"/>
        <v>4</v>
      </c>
      <c r="AL72" s="57">
        <f t="shared" si="24"/>
        <v>4</v>
      </c>
      <c r="AM72" s="57">
        <f t="shared" si="24"/>
        <v>2</v>
      </c>
      <c r="AN72" s="57">
        <f t="shared" si="24"/>
        <v>4</v>
      </c>
      <c r="AO72" s="57">
        <f t="shared" si="24"/>
        <v>0</v>
      </c>
      <c r="AP72" s="57">
        <f t="shared" si="24"/>
        <v>0</v>
      </c>
      <c r="AQ72" s="57">
        <f t="shared" si="24"/>
        <v>0</v>
      </c>
      <c r="AR72" s="57">
        <f t="shared" si="24"/>
        <v>0</v>
      </c>
      <c r="AS72" s="57">
        <f t="shared" si="24"/>
        <v>0</v>
      </c>
      <c r="AT72" s="57">
        <f t="shared" si="24"/>
        <v>0</v>
      </c>
      <c r="AU72" s="57">
        <f t="shared" si="24"/>
        <v>0</v>
      </c>
      <c r="AV72" s="533">
        <f t="shared" si="24"/>
        <v>0</v>
      </c>
      <c r="AW72" s="533">
        <f t="shared" si="24"/>
        <v>0</v>
      </c>
      <c r="AX72" s="57">
        <f t="shared" si="24"/>
        <v>0</v>
      </c>
      <c r="AY72" s="57">
        <f t="shared" si="24"/>
        <v>0</v>
      </c>
      <c r="AZ72" s="57">
        <f t="shared" si="24"/>
        <v>0</v>
      </c>
      <c r="BA72" s="57">
        <f t="shared" si="24"/>
        <v>0</v>
      </c>
      <c r="BB72" s="57">
        <f t="shared" si="24"/>
        <v>0</v>
      </c>
      <c r="BC72" s="57">
        <f t="shared" si="24"/>
        <v>0</v>
      </c>
      <c r="BD72" s="57">
        <f t="shared" si="24"/>
        <v>0</v>
      </c>
      <c r="BE72" s="57">
        <f t="shared" si="24"/>
        <v>0</v>
      </c>
      <c r="BF72" s="213">
        <f t="shared" si="22"/>
        <v>202</v>
      </c>
    </row>
    <row r="73" spans="1:58" ht="9.75" customHeight="1">
      <c r="A73" s="592"/>
      <c r="B73" s="594"/>
      <c r="C73" s="594"/>
      <c r="D73" s="9" t="s">
        <v>108</v>
      </c>
      <c r="E73" s="171">
        <f>E75+E79+E77</f>
        <v>2</v>
      </c>
      <c r="F73" s="171">
        <f aca="true" t="shared" si="25" ref="F73:BE73">F75+F79+F77</f>
        <v>4</v>
      </c>
      <c r="G73" s="171">
        <f t="shared" si="25"/>
        <v>2</v>
      </c>
      <c r="H73" s="171">
        <f t="shared" si="25"/>
        <v>3</v>
      </c>
      <c r="I73" s="171">
        <f t="shared" si="25"/>
        <v>4</v>
      </c>
      <c r="J73" s="171">
        <f t="shared" si="25"/>
        <v>3</v>
      </c>
      <c r="K73" s="171">
        <f t="shared" si="25"/>
        <v>4</v>
      </c>
      <c r="L73" s="171">
        <f t="shared" si="25"/>
        <v>3</v>
      </c>
      <c r="M73" s="171">
        <f t="shared" si="25"/>
        <v>4</v>
      </c>
      <c r="N73" s="171">
        <f t="shared" si="25"/>
        <v>0</v>
      </c>
      <c r="O73" s="171">
        <f t="shared" si="25"/>
        <v>4</v>
      </c>
      <c r="P73" s="171">
        <f t="shared" si="25"/>
        <v>3</v>
      </c>
      <c r="Q73" s="171">
        <f t="shared" si="25"/>
        <v>4</v>
      </c>
      <c r="R73" s="171">
        <f t="shared" si="25"/>
        <v>0</v>
      </c>
      <c r="S73" s="171">
        <f t="shared" si="25"/>
        <v>4</v>
      </c>
      <c r="T73" s="171">
        <f t="shared" si="25"/>
        <v>4</v>
      </c>
      <c r="U73" s="171">
        <f t="shared" si="25"/>
        <v>0</v>
      </c>
      <c r="V73" s="531">
        <f t="shared" si="25"/>
        <v>0</v>
      </c>
      <c r="W73" s="531">
        <f t="shared" si="25"/>
        <v>0</v>
      </c>
      <c r="X73" s="171">
        <f t="shared" si="25"/>
        <v>1</v>
      </c>
      <c r="Y73" s="171">
        <f t="shared" si="25"/>
        <v>2</v>
      </c>
      <c r="Z73" s="171">
        <f t="shared" si="25"/>
        <v>1</v>
      </c>
      <c r="AA73" s="171">
        <f t="shared" si="25"/>
        <v>1</v>
      </c>
      <c r="AB73" s="171">
        <f t="shared" si="25"/>
        <v>0</v>
      </c>
      <c r="AC73" s="171">
        <f t="shared" si="25"/>
        <v>1</v>
      </c>
      <c r="AD73" s="171">
        <f t="shared" si="25"/>
        <v>0</v>
      </c>
      <c r="AE73" s="171">
        <f t="shared" si="25"/>
        <v>1</v>
      </c>
      <c r="AF73" s="171">
        <f t="shared" si="25"/>
        <v>0</v>
      </c>
      <c r="AG73" s="171">
        <f t="shared" si="25"/>
        <v>1</v>
      </c>
      <c r="AH73" s="171">
        <f t="shared" si="25"/>
        <v>0</v>
      </c>
      <c r="AI73" s="171">
        <f t="shared" si="25"/>
        <v>1</v>
      </c>
      <c r="AJ73" s="171">
        <f t="shared" si="25"/>
        <v>1</v>
      </c>
      <c r="AK73" s="171">
        <f t="shared" si="25"/>
        <v>1</v>
      </c>
      <c r="AL73" s="171">
        <f t="shared" si="25"/>
        <v>1</v>
      </c>
      <c r="AM73" s="171">
        <f t="shared" si="25"/>
        <v>1</v>
      </c>
      <c r="AN73" s="171">
        <f t="shared" si="25"/>
        <v>1</v>
      </c>
      <c r="AO73" s="171">
        <f t="shared" si="25"/>
        <v>0</v>
      </c>
      <c r="AP73" s="171">
        <f t="shared" si="25"/>
        <v>0</v>
      </c>
      <c r="AQ73" s="171">
        <f t="shared" si="25"/>
        <v>0</v>
      </c>
      <c r="AR73" s="171">
        <f t="shared" si="25"/>
        <v>0</v>
      </c>
      <c r="AS73" s="171">
        <f t="shared" si="25"/>
        <v>0</v>
      </c>
      <c r="AT73" s="171">
        <f t="shared" si="25"/>
        <v>0</v>
      </c>
      <c r="AU73" s="171">
        <f t="shared" si="25"/>
        <v>0</v>
      </c>
      <c r="AV73" s="531">
        <f t="shared" si="25"/>
        <v>0</v>
      </c>
      <c r="AW73" s="531">
        <f t="shared" si="25"/>
        <v>0</v>
      </c>
      <c r="AX73" s="171">
        <f t="shared" si="25"/>
        <v>0</v>
      </c>
      <c r="AY73" s="171">
        <f t="shared" si="25"/>
        <v>0</v>
      </c>
      <c r="AZ73" s="171">
        <f t="shared" si="25"/>
        <v>0</v>
      </c>
      <c r="BA73" s="171">
        <f t="shared" si="25"/>
        <v>0</v>
      </c>
      <c r="BB73" s="171">
        <f t="shared" si="25"/>
        <v>0</v>
      </c>
      <c r="BC73" s="171">
        <f t="shared" si="25"/>
        <v>0</v>
      </c>
      <c r="BD73" s="171">
        <f t="shared" si="25"/>
        <v>0</v>
      </c>
      <c r="BE73" s="171">
        <f t="shared" si="25"/>
        <v>0</v>
      </c>
      <c r="BF73" s="213">
        <f t="shared" si="22"/>
        <v>62</v>
      </c>
    </row>
    <row r="74" spans="1:58" ht="9.75" customHeight="1">
      <c r="A74" s="592"/>
      <c r="B74" s="589" t="s">
        <v>149</v>
      </c>
      <c r="C74" s="590" t="s">
        <v>30</v>
      </c>
      <c r="D74" s="46" t="s">
        <v>107</v>
      </c>
      <c r="E74" s="51">
        <v>4</v>
      </c>
      <c r="F74" s="51">
        <v>6</v>
      </c>
      <c r="G74" s="51">
        <v>4</v>
      </c>
      <c r="H74" s="51">
        <v>6</v>
      </c>
      <c r="I74" s="51">
        <v>4</v>
      </c>
      <c r="J74" s="51">
        <v>6</v>
      </c>
      <c r="K74" s="51">
        <v>4</v>
      </c>
      <c r="L74" s="51">
        <v>4</v>
      </c>
      <c r="M74" s="51">
        <v>6</v>
      </c>
      <c r="N74" s="51"/>
      <c r="O74" s="51">
        <v>4</v>
      </c>
      <c r="P74" s="51">
        <v>4</v>
      </c>
      <c r="Q74" s="51">
        <v>4</v>
      </c>
      <c r="R74" s="51"/>
      <c r="S74" s="51">
        <v>4</v>
      </c>
      <c r="T74" s="51">
        <v>4</v>
      </c>
      <c r="U74" s="51"/>
      <c r="V74" s="532">
        <v>0</v>
      </c>
      <c r="W74" s="532">
        <v>0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5"/>
      <c r="AU74" s="52"/>
      <c r="AV74" s="532">
        <v>0</v>
      </c>
      <c r="AW74" s="532">
        <v>0</v>
      </c>
      <c r="AX74" s="52"/>
      <c r="AY74" s="52"/>
      <c r="AZ74" s="52"/>
      <c r="BA74" s="52"/>
      <c r="BB74" s="52"/>
      <c r="BC74" s="52"/>
      <c r="BD74" s="52"/>
      <c r="BE74" s="52"/>
      <c r="BF74" s="211">
        <f t="shared" si="22"/>
        <v>64</v>
      </c>
    </row>
    <row r="75" spans="1:58" ht="9.75" customHeight="1">
      <c r="A75" s="592"/>
      <c r="B75" s="589"/>
      <c r="C75" s="590"/>
      <c r="D75" s="46" t="s">
        <v>108</v>
      </c>
      <c r="E75" s="51">
        <v>1</v>
      </c>
      <c r="F75" s="51">
        <v>2</v>
      </c>
      <c r="G75" s="51">
        <v>1</v>
      </c>
      <c r="H75" s="51">
        <v>2</v>
      </c>
      <c r="I75" s="51">
        <v>1</v>
      </c>
      <c r="J75" s="51">
        <v>2</v>
      </c>
      <c r="K75" s="51">
        <v>1</v>
      </c>
      <c r="L75" s="51">
        <v>1</v>
      </c>
      <c r="M75" s="51">
        <v>2</v>
      </c>
      <c r="N75" s="51"/>
      <c r="O75" s="51">
        <v>1</v>
      </c>
      <c r="P75" s="51">
        <v>1</v>
      </c>
      <c r="Q75" s="51">
        <v>1</v>
      </c>
      <c r="R75" s="51"/>
      <c r="S75" s="51">
        <v>1</v>
      </c>
      <c r="T75" s="51">
        <v>1</v>
      </c>
      <c r="U75" s="51"/>
      <c r="V75" s="532">
        <v>0</v>
      </c>
      <c r="W75" s="532">
        <v>0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4"/>
      <c r="AU75" s="52"/>
      <c r="AV75" s="532">
        <v>0</v>
      </c>
      <c r="AW75" s="532">
        <v>0</v>
      </c>
      <c r="AX75" s="52"/>
      <c r="AY75" s="52"/>
      <c r="AZ75" s="52"/>
      <c r="BA75" s="52"/>
      <c r="BB75" s="52"/>
      <c r="BC75" s="52"/>
      <c r="BD75" s="52"/>
      <c r="BE75" s="52"/>
      <c r="BF75" s="211">
        <f t="shared" si="22"/>
        <v>18</v>
      </c>
    </row>
    <row r="76" spans="1:59" s="6" customFormat="1" ht="16.5">
      <c r="A76" s="592"/>
      <c r="B76" s="571" t="s">
        <v>150</v>
      </c>
      <c r="C76" s="590" t="s">
        <v>308</v>
      </c>
      <c r="D76" s="46" t="s">
        <v>107</v>
      </c>
      <c r="E76" s="51">
        <v>2</v>
      </c>
      <c r="F76" s="51">
        <v>2</v>
      </c>
      <c r="G76" s="51">
        <v>2</v>
      </c>
      <c r="H76" s="51">
        <v>2</v>
      </c>
      <c r="I76" s="51">
        <v>4</v>
      </c>
      <c r="J76" s="51">
        <v>2</v>
      </c>
      <c r="K76" s="51">
        <v>2</v>
      </c>
      <c r="L76" s="51">
        <v>2</v>
      </c>
      <c r="M76" s="51">
        <v>4</v>
      </c>
      <c r="N76" s="51"/>
      <c r="O76" s="51">
        <v>2</v>
      </c>
      <c r="P76" s="51">
        <v>2</v>
      </c>
      <c r="Q76" s="51">
        <v>2</v>
      </c>
      <c r="R76" s="51"/>
      <c r="S76" s="51">
        <v>2</v>
      </c>
      <c r="T76" s="51">
        <v>2</v>
      </c>
      <c r="U76" s="51"/>
      <c r="V76" s="532">
        <v>0</v>
      </c>
      <c r="W76" s="532">
        <v>0</v>
      </c>
      <c r="X76" s="55">
        <v>4</v>
      </c>
      <c r="Y76" s="55">
        <v>4</v>
      </c>
      <c r="Z76" s="55">
        <v>2</v>
      </c>
      <c r="AA76" s="55">
        <v>4</v>
      </c>
      <c r="AB76" s="55">
        <v>2</v>
      </c>
      <c r="AC76" s="55">
        <v>2</v>
      </c>
      <c r="AD76" s="55">
        <v>4</v>
      </c>
      <c r="AE76" s="55">
        <v>4</v>
      </c>
      <c r="AF76" s="55">
        <v>4</v>
      </c>
      <c r="AG76" s="55">
        <v>4</v>
      </c>
      <c r="AH76" s="55">
        <v>2</v>
      </c>
      <c r="AI76" s="55">
        <v>4</v>
      </c>
      <c r="AJ76" s="55">
        <v>4</v>
      </c>
      <c r="AK76" s="55">
        <v>4</v>
      </c>
      <c r="AL76" s="55">
        <v>4</v>
      </c>
      <c r="AM76" s="55">
        <v>2</v>
      </c>
      <c r="AN76" s="55">
        <v>4</v>
      </c>
      <c r="AO76" s="55"/>
      <c r="AP76" s="55"/>
      <c r="AQ76" s="55"/>
      <c r="AR76" s="55"/>
      <c r="AS76" s="55"/>
      <c r="AT76" s="55"/>
      <c r="AU76" s="55"/>
      <c r="AV76" s="532">
        <v>0</v>
      </c>
      <c r="AW76" s="532">
        <v>0</v>
      </c>
      <c r="AX76" s="55"/>
      <c r="AY76" s="52"/>
      <c r="AZ76" s="52"/>
      <c r="BA76" s="52"/>
      <c r="BB76" s="52"/>
      <c r="BC76" s="52"/>
      <c r="BD76" s="52"/>
      <c r="BE76" s="52"/>
      <c r="BF76" s="211">
        <f>SUM(E76:BE76)</f>
        <v>90</v>
      </c>
      <c r="BG76" s="1"/>
    </row>
    <row r="77" spans="1:58" ht="16.5">
      <c r="A77" s="592"/>
      <c r="B77" s="572"/>
      <c r="C77" s="590"/>
      <c r="D77" s="46" t="s">
        <v>108</v>
      </c>
      <c r="E77" s="51"/>
      <c r="F77" s="51">
        <v>1</v>
      </c>
      <c r="G77" s="51"/>
      <c r="H77" s="51"/>
      <c r="I77" s="51">
        <v>1</v>
      </c>
      <c r="J77" s="51"/>
      <c r="K77" s="51">
        <v>1</v>
      </c>
      <c r="L77" s="51"/>
      <c r="M77" s="51">
        <v>1</v>
      </c>
      <c r="N77" s="51"/>
      <c r="O77" s="51">
        <v>1</v>
      </c>
      <c r="P77" s="51"/>
      <c r="Q77" s="51">
        <v>1</v>
      </c>
      <c r="R77" s="51"/>
      <c r="S77" s="51">
        <v>1</v>
      </c>
      <c r="T77" s="51">
        <v>1</v>
      </c>
      <c r="U77" s="51"/>
      <c r="V77" s="532">
        <v>0</v>
      </c>
      <c r="W77" s="532">
        <v>0</v>
      </c>
      <c r="X77" s="52">
        <v>1</v>
      </c>
      <c r="Y77" s="52">
        <v>2</v>
      </c>
      <c r="Z77" s="52">
        <v>1</v>
      </c>
      <c r="AA77" s="52">
        <v>1</v>
      </c>
      <c r="AB77" s="52"/>
      <c r="AC77" s="52">
        <v>1</v>
      </c>
      <c r="AD77" s="52"/>
      <c r="AE77" s="52">
        <v>1</v>
      </c>
      <c r="AF77" s="52"/>
      <c r="AG77" s="52">
        <v>1</v>
      </c>
      <c r="AH77" s="52"/>
      <c r="AI77" s="52">
        <v>1</v>
      </c>
      <c r="AJ77" s="52">
        <v>1</v>
      </c>
      <c r="AK77" s="52">
        <v>1</v>
      </c>
      <c r="AL77" s="52">
        <v>1</v>
      </c>
      <c r="AM77" s="52">
        <v>1</v>
      </c>
      <c r="AN77" s="52">
        <v>1</v>
      </c>
      <c r="AO77" s="52"/>
      <c r="AP77" s="52"/>
      <c r="AQ77" s="52"/>
      <c r="AR77" s="52"/>
      <c r="AS77" s="52"/>
      <c r="AT77" s="52"/>
      <c r="AU77" s="52"/>
      <c r="AV77" s="532">
        <v>0</v>
      </c>
      <c r="AW77" s="532">
        <v>0</v>
      </c>
      <c r="AX77" s="55"/>
      <c r="AY77" s="52"/>
      <c r="AZ77" s="52"/>
      <c r="BA77" s="52"/>
      <c r="BB77" s="52"/>
      <c r="BC77" s="52"/>
      <c r="BD77" s="52"/>
      <c r="BE77" s="52"/>
      <c r="BF77" s="211">
        <f>SUM(E77:BE77)</f>
        <v>22</v>
      </c>
    </row>
    <row r="78" spans="1:58" ht="9.75" customHeight="1">
      <c r="A78" s="592"/>
      <c r="B78" s="589" t="s">
        <v>151</v>
      </c>
      <c r="C78" s="590" t="s">
        <v>31</v>
      </c>
      <c r="D78" s="46" t="s">
        <v>107</v>
      </c>
      <c r="E78" s="51">
        <v>4</v>
      </c>
      <c r="F78" s="51">
        <v>2</v>
      </c>
      <c r="G78" s="51">
        <v>4</v>
      </c>
      <c r="H78" s="51">
        <v>2</v>
      </c>
      <c r="I78" s="51">
        <v>4</v>
      </c>
      <c r="J78" s="51">
        <v>2</v>
      </c>
      <c r="K78" s="51">
        <v>4</v>
      </c>
      <c r="L78" s="51">
        <v>4</v>
      </c>
      <c r="M78" s="51">
        <v>2</v>
      </c>
      <c r="N78" s="51"/>
      <c r="O78" s="51">
        <v>4</v>
      </c>
      <c r="P78" s="51">
        <v>4</v>
      </c>
      <c r="Q78" s="51">
        <v>4</v>
      </c>
      <c r="R78" s="51"/>
      <c r="S78" s="51">
        <v>4</v>
      </c>
      <c r="T78" s="51">
        <v>4</v>
      </c>
      <c r="U78" s="51"/>
      <c r="V78" s="532">
        <v>0</v>
      </c>
      <c r="W78" s="532">
        <v>0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4"/>
      <c r="AP78" s="54"/>
      <c r="AQ78" s="54"/>
      <c r="AR78" s="54"/>
      <c r="AS78" s="54"/>
      <c r="AT78" s="54"/>
      <c r="AU78" s="52"/>
      <c r="AV78" s="532">
        <v>0</v>
      </c>
      <c r="AW78" s="532">
        <v>0</v>
      </c>
      <c r="AX78" s="52"/>
      <c r="AY78" s="52"/>
      <c r="AZ78" s="52"/>
      <c r="BA78" s="52"/>
      <c r="BB78" s="52"/>
      <c r="BC78" s="52"/>
      <c r="BD78" s="52"/>
      <c r="BE78" s="52"/>
      <c r="BF78" s="211">
        <f t="shared" si="22"/>
        <v>48</v>
      </c>
    </row>
    <row r="79" spans="1:58" ht="9.75" customHeight="1">
      <c r="A79" s="592"/>
      <c r="B79" s="589"/>
      <c r="C79" s="590"/>
      <c r="D79" s="46" t="s">
        <v>108</v>
      </c>
      <c r="E79" s="166">
        <v>1</v>
      </c>
      <c r="F79" s="166">
        <v>1</v>
      </c>
      <c r="G79" s="166">
        <v>1</v>
      </c>
      <c r="H79" s="166">
        <v>1</v>
      </c>
      <c r="I79" s="166">
        <v>2</v>
      </c>
      <c r="J79" s="166">
        <v>1</v>
      </c>
      <c r="K79" s="166">
        <v>2</v>
      </c>
      <c r="L79" s="166">
        <v>2</v>
      </c>
      <c r="M79" s="166">
        <v>1</v>
      </c>
      <c r="N79" s="166"/>
      <c r="O79" s="166">
        <v>2</v>
      </c>
      <c r="P79" s="166">
        <v>2</v>
      </c>
      <c r="Q79" s="166">
        <v>2</v>
      </c>
      <c r="R79" s="166"/>
      <c r="S79" s="166">
        <v>2</v>
      </c>
      <c r="T79" s="166">
        <v>2</v>
      </c>
      <c r="U79" s="51"/>
      <c r="V79" s="532">
        <v>0</v>
      </c>
      <c r="W79" s="532">
        <v>0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4"/>
      <c r="AJ79" s="54"/>
      <c r="AK79" s="54"/>
      <c r="AL79" s="55"/>
      <c r="AM79" s="54"/>
      <c r="AN79" s="54"/>
      <c r="AO79" s="54"/>
      <c r="AP79" s="54"/>
      <c r="AQ79" s="54"/>
      <c r="AR79" s="54"/>
      <c r="AS79" s="54"/>
      <c r="AT79" s="54"/>
      <c r="AU79" s="52"/>
      <c r="AV79" s="532">
        <v>0</v>
      </c>
      <c r="AW79" s="532">
        <v>0</v>
      </c>
      <c r="AX79" s="52"/>
      <c r="AY79" s="52"/>
      <c r="AZ79" s="52"/>
      <c r="BA79" s="52"/>
      <c r="BB79" s="52"/>
      <c r="BC79" s="52"/>
      <c r="BD79" s="52"/>
      <c r="BE79" s="52"/>
      <c r="BF79" s="211">
        <f t="shared" si="22"/>
        <v>22</v>
      </c>
    </row>
    <row r="80" spans="1:58" ht="11.25" customHeight="1">
      <c r="A80" s="592"/>
      <c r="B80" s="594" t="s">
        <v>110</v>
      </c>
      <c r="C80" s="594" t="s">
        <v>111</v>
      </c>
      <c r="D80" s="9" t="s">
        <v>107</v>
      </c>
      <c r="E80" s="57">
        <f>E82+E84</f>
        <v>0</v>
      </c>
      <c r="F80" s="57">
        <f aca="true" t="shared" si="26" ref="F80:BE80">F82+F84</f>
        <v>0</v>
      </c>
      <c r="G80" s="57">
        <f t="shared" si="26"/>
        <v>0</v>
      </c>
      <c r="H80" s="57">
        <f t="shared" si="26"/>
        <v>0</v>
      </c>
      <c r="I80" s="57">
        <f t="shared" si="26"/>
        <v>0</v>
      </c>
      <c r="J80" s="57">
        <f t="shared" si="26"/>
        <v>0</v>
      </c>
      <c r="K80" s="57">
        <f t="shared" si="26"/>
        <v>0</v>
      </c>
      <c r="L80" s="57">
        <f t="shared" si="26"/>
        <v>0</v>
      </c>
      <c r="M80" s="57">
        <f t="shared" si="26"/>
        <v>0</v>
      </c>
      <c r="N80" s="57">
        <f t="shared" si="26"/>
        <v>0</v>
      </c>
      <c r="O80" s="57">
        <f t="shared" si="26"/>
        <v>0</v>
      </c>
      <c r="P80" s="57">
        <f t="shared" si="26"/>
        <v>0</v>
      </c>
      <c r="Q80" s="57">
        <f t="shared" si="26"/>
        <v>0</v>
      </c>
      <c r="R80" s="57">
        <f t="shared" si="26"/>
        <v>0</v>
      </c>
      <c r="S80" s="57">
        <f t="shared" si="26"/>
        <v>0</v>
      </c>
      <c r="T80" s="57">
        <f t="shared" si="26"/>
        <v>0</v>
      </c>
      <c r="U80" s="57">
        <f t="shared" si="26"/>
        <v>0</v>
      </c>
      <c r="V80" s="533">
        <f t="shared" si="26"/>
        <v>0</v>
      </c>
      <c r="W80" s="533">
        <f t="shared" si="26"/>
        <v>0</v>
      </c>
      <c r="X80" s="57">
        <f t="shared" si="26"/>
        <v>6</v>
      </c>
      <c r="Y80" s="57">
        <f t="shared" si="26"/>
        <v>6</v>
      </c>
      <c r="Z80" s="57">
        <f t="shared" si="26"/>
        <v>6</v>
      </c>
      <c r="AA80" s="57">
        <f t="shared" si="26"/>
        <v>6</v>
      </c>
      <c r="AB80" s="57">
        <f t="shared" si="26"/>
        <v>6</v>
      </c>
      <c r="AC80" s="57">
        <f t="shared" si="26"/>
        <v>6</v>
      </c>
      <c r="AD80" s="57">
        <f t="shared" si="26"/>
        <v>6</v>
      </c>
      <c r="AE80" s="57">
        <f t="shared" si="26"/>
        <v>6</v>
      </c>
      <c r="AF80" s="57">
        <f t="shared" si="26"/>
        <v>6</v>
      </c>
      <c r="AG80" s="57">
        <f t="shared" si="26"/>
        <v>6</v>
      </c>
      <c r="AH80" s="57">
        <f t="shared" si="26"/>
        <v>6</v>
      </c>
      <c r="AI80" s="57">
        <f t="shared" si="26"/>
        <v>6</v>
      </c>
      <c r="AJ80" s="57">
        <f t="shared" si="26"/>
        <v>6</v>
      </c>
      <c r="AK80" s="57">
        <f t="shared" si="26"/>
        <v>6</v>
      </c>
      <c r="AL80" s="57">
        <f t="shared" si="26"/>
        <v>6</v>
      </c>
      <c r="AM80" s="57">
        <f t="shared" si="26"/>
        <v>25</v>
      </c>
      <c r="AN80" s="57">
        <f t="shared" si="26"/>
        <v>14</v>
      </c>
      <c r="AO80" s="57">
        <f t="shared" si="26"/>
        <v>6</v>
      </c>
      <c r="AP80" s="57">
        <f t="shared" si="26"/>
        <v>0</v>
      </c>
      <c r="AQ80" s="57">
        <f t="shared" si="26"/>
        <v>0</v>
      </c>
      <c r="AR80" s="57">
        <f t="shared" si="26"/>
        <v>0</v>
      </c>
      <c r="AS80" s="57">
        <f t="shared" si="26"/>
        <v>0</v>
      </c>
      <c r="AT80" s="57">
        <f t="shared" si="26"/>
        <v>0</v>
      </c>
      <c r="AU80" s="57">
        <f t="shared" si="26"/>
        <v>0</v>
      </c>
      <c r="AV80" s="533">
        <f t="shared" si="26"/>
        <v>0</v>
      </c>
      <c r="AW80" s="533">
        <f t="shared" si="26"/>
        <v>0</v>
      </c>
      <c r="AX80" s="57">
        <f t="shared" si="26"/>
        <v>0</v>
      </c>
      <c r="AY80" s="57">
        <f t="shared" si="26"/>
        <v>0</v>
      </c>
      <c r="AZ80" s="57">
        <f t="shared" si="26"/>
        <v>0</v>
      </c>
      <c r="BA80" s="57">
        <f t="shared" si="26"/>
        <v>0</v>
      </c>
      <c r="BB80" s="57">
        <f t="shared" si="26"/>
        <v>0</v>
      </c>
      <c r="BC80" s="57">
        <f t="shared" si="26"/>
        <v>0</v>
      </c>
      <c r="BD80" s="57">
        <f t="shared" si="26"/>
        <v>0</v>
      </c>
      <c r="BE80" s="57">
        <f t="shared" si="26"/>
        <v>0</v>
      </c>
      <c r="BF80" s="213">
        <f t="shared" si="22"/>
        <v>135</v>
      </c>
    </row>
    <row r="81" spans="1:58" ht="9.75" customHeight="1">
      <c r="A81" s="592"/>
      <c r="B81" s="594"/>
      <c r="C81" s="595"/>
      <c r="D81" s="9" t="s">
        <v>108</v>
      </c>
      <c r="E81" s="57">
        <f>E83+E85</f>
        <v>0</v>
      </c>
      <c r="F81" s="57">
        <f aca="true" t="shared" si="27" ref="F81:BE81">F83+F85</f>
        <v>0</v>
      </c>
      <c r="G81" s="57">
        <f t="shared" si="27"/>
        <v>0</v>
      </c>
      <c r="H81" s="57">
        <f t="shared" si="27"/>
        <v>0</v>
      </c>
      <c r="I81" s="57">
        <f t="shared" si="27"/>
        <v>0</v>
      </c>
      <c r="J81" s="57">
        <f t="shared" si="27"/>
        <v>0</v>
      </c>
      <c r="K81" s="57">
        <f t="shared" si="27"/>
        <v>0</v>
      </c>
      <c r="L81" s="57">
        <f t="shared" si="27"/>
        <v>0</v>
      </c>
      <c r="M81" s="57">
        <f t="shared" si="27"/>
        <v>0</v>
      </c>
      <c r="N81" s="57">
        <f t="shared" si="27"/>
        <v>0</v>
      </c>
      <c r="O81" s="57">
        <f t="shared" si="27"/>
        <v>0</v>
      </c>
      <c r="P81" s="57">
        <f t="shared" si="27"/>
        <v>0</v>
      </c>
      <c r="Q81" s="57">
        <f t="shared" si="27"/>
        <v>0</v>
      </c>
      <c r="R81" s="57">
        <f t="shared" si="27"/>
        <v>0</v>
      </c>
      <c r="S81" s="57">
        <f t="shared" si="27"/>
        <v>0</v>
      </c>
      <c r="T81" s="57">
        <f t="shared" si="27"/>
        <v>0</v>
      </c>
      <c r="U81" s="57">
        <f t="shared" si="27"/>
        <v>0</v>
      </c>
      <c r="V81" s="533">
        <f t="shared" si="27"/>
        <v>0</v>
      </c>
      <c r="W81" s="533">
        <f t="shared" si="27"/>
        <v>0</v>
      </c>
      <c r="X81" s="57">
        <f t="shared" si="27"/>
        <v>3</v>
      </c>
      <c r="Y81" s="57">
        <f t="shared" si="27"/>
        <v>3</v>
      </c>
      <c r="Z81" s="57">
        <f t="shared" si="27"/>
        <v>3</v>
      </c>
      <c r="AA81" s="57">
        <f t="shared" si="27"/>
        <v>3</v>
      </c>
      <c r="AB81" s="57">
        <f t="shared" si="27"/>
        <v>3</v>
      </c>
      <c r="AC81" s="57">
        <f t="shared" si="27"/>
        <v>3</v>
      </c>
      <c r="AD81" s="57">
        <f t="shared" si="27"/>
        <v>3</v>
      </c>
      <c r="AE81" s="57">
        <f t="shared" si="27"/>
        <v>2</v>
      </c>
      <c r="AF81" s="57">
        <f t="shared" si="27"/>
        <v>3</v>
      </c>
      <c r="AG81" s="57">
        <f t="shared" si="27"/>
        <v>3</v>
      </c>
      <c r="AH81" s="57">
        <f t="shared" si="27"/>
        <v>3</v>
      </c>
      <c r="AI81" s="57">
        <f t="shared" si="27"/>
        <v>3</v>
      </c>
      <c r="AJ81" s="57">
        <f t="shared" si="27"/>
        <v>3</v>
      </c>
      <c r="AK81" s="57">
        <f t="shared" si="27"/>
        <v>3</v>
      </c>
      <c r="AL81" s="57">
        <f t="shared" si="27"/>
        <v>3</v>
      </c>
      <c r="AM81" s="57">
        <f t="shared" si="27"/>
        <v>1</v>
      </c>
      <c r="AN81" s="57">
        <f t="shared" si="27"/>
        <v>1</v>
      </c>
      <c r="AO81" s="57">
        <f t="shared" si="27"/>
        <v>2</v>
      </c>
      <c r="AP81" s="57">
        <f t="shared" si="27"/>
        <v>0</v>
      </c>
      <c r="AQ81" s="57">
        <f t="shared" si="27"/>
        <v>0</v>
      </c>
      <c r="AR81" s="57">
        <f t="shared" si="27"/>
        <v>0</v>
      </c>
      <c r="AS81" s="57">
        <f t="shared" si="27"/>
        <v>0</v>
      </c>
      <c r="AT81" s="57">
        <f t="shared" si="27"/>
        <v>0</v>
      </c>
      <c r="AU81" s="57">
        <f t="shared" si="27"/>
        <v>0</v>
      </c>
      <c r="AV81" s="533">
        <f t="shared" si="27"/>
        <v>0</v>
      </c>
      <c r="AW81" s="533">
        <f t="shared" si="27"/>
        <v>0</v>
      </c>
      <c r="AX81" s="57">
        <f t="shared" si="27"/>
        <v>0</v>
      </c>
      <c r="AY81" s="57">
        <f t="shared" si="27"/>
        <v>0</v>
      </c>
      <c r="AZ81" s="57">
        <f t="shared" si="27"/>
        <v>0</v>
      </c>
      <c r="BA81" s="57">
        <f t="shared" si="27"/>
        <v>0</v>
      </c>
      <c r="BB81" s="57">
        <f t="shared" si="27"/>
        <v>0</v>
      </c>
      <c r="BC81" s="57">
        <f t="shared" si="27"/>
        <v>0</v>
      </c>
      <c r="BD81" s="57">
        <f t="shared" si="27"/>
        <v>0</v>
      </c>
      <c r="BE81" s="57">
        <f t="shared" si="27"/>
        <v>0</v>
      </c>
      <c r="BF81" s="213">
        <f t="shared" si="22"/>
        <v>48</v>
      </c>
    </row>
    <row r="82" spans="1:58" ht="9.75" customHeight="1">
      <c r="A82" s="592"/>
      <c r="B82" s="589" t="s">
        <v>142</v>
      </c>
      <c r="C82" s="590" t="s">
        <v>234</v>
      </c>
      <c r="D82" s="47" t="s">
        <v>107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32">
        <v>0</v>
      </c>
      <c r="W82" s="532">
        <v>0</v>
      </c>
      <c r="X82" s="55">
        <v>4</v>
      </c>
      <c r="Y82" s="55">
        <v>4</v>
      </c>
      <c r="Z82" s="55">
        <v>4</v>
      </c>
      <c r="AA82" s="55">
        <v>4</v>
      </c>
      <c r="AB82" s="55">
        <v>4</v>
      </c>
      <c r="AC82" s="55">
        <v>4</v>
      </c>
      <c r="AD82" s="55">
        <v>2</v>
      </c>
      <c r="AE82" s="55">
        <v>4</v>
      </c>
      <c r="AF82" s="55">
        <v>4</v>
      </c>
      <c r="AG82" s="55">
        <v>4</v>
      </c>
      <c r="AH82" s="55">
        <v>4</v>
      </c>
      <c r="AI82" s="55">
        <v>4</v>
      </c>
      <c r="AJ82" s="55">
        <v>4</v>
      </c>
      <c r="AK82" s="55">
        <v>4</v>
      </c>
      <c r="AL82" s="55">
        <v>4</v>
      </c>
      <c r="AM82" s="55">
        <v>2</v>
      </c>
      <c r="AN82" s="55">
        <v>2</v>
      </c>
      <c r="AO82" s="55">
        <v>6</v>
      </c>
      <c r="AP82" s="55"/>
      <c r="AQ82" s="55"/>
      <c r="AR82" s="55"/>
      <c r="AS82" s="55"/>
      <c r="AT82" s="55"/>
      <c r="AU82" s="55"/>
      <c r="AV82" s="532">
        <v>0</v>
      </c>
      <c r="AW82" s="532">
        <v>0</v>
      </c>
      <c r="AX82" s="52"/>
      <c r="AY82" s="52"/>
      <c r="AZ82" s="52"/>
      <c r="BA82" s="52"/>
      <c r="BB82" s="52"/>
      <c r="BC82" s="52"/>
      <c r="BD82" s="52"/>
      <c r="BE82" s="52"/>
      <c r="BF82" s="212">
        <f t="shared" si="22"/>
        <v>68</v>
      </c>
    </row>
    <row r="83" spans="1:58" ht="9.75" customHeight="1">
      <c r="A83" s="592"/>
      <c r="B83" s="589"/>
      <c r="C83" s="590"/>
      <c r="D83" s="47" t="s">
        <v>108</v>
      </c>
      <c r="E83" s="54"/>
      <c r="F83" s="166"/>
      <c r="G83" s="54"/>
      <c r="H83" s="166"/>
      <c r="I83" s="54"/>
      <c r="J83" s="166"/>
      <c r="K83" s="54"/>
      <c r="L83" s="166"/>
      <c r="M83" s="54"/>
      <c r="N83" s="166"/>
      <c r="O83" s="54"/>
      <c r="P83" s="166"/>
      <c r="Q83" s="54"/>
      <c r="R83" s="54"/>
      <c r="S83" s="54"/>
      <c r="T83" s="54"/>
      <c r="U83" s="54"/>
      <c r="V83" s="532">
        <v>0</v>
      </c>
      <c r="W83" s="532">
        <v>0</v>
      </c>
      <c r="X83" s="55">
        <v>2</v>
      </c>
      <c r="Y83" s="55">
        <v>2</v>
      </c>
      <c r="Z83" s="55">
        <v>2</v>
      </c>
      <c r="AA83" s="55">
        <v>2</v>
      </c>
      <c r="AB83" s="55">
        <v>2</v>
      </c>
      <c r="AC83" s="55">
        <v>2</v>
      </c>
      <c r="AD83" s="55">
        <v>1</v>
      </c>
      <c r="AE83" s="55">
        <v>1</v>
      </c>
      <c r="AF83" s="55">
        <v>2</v>
      </c>
      <c r="AG83" s="55">
        <v>2</v>
      </c>
      <c r="AH83" s="55">
        <v>2</v>
      </c>
      <c r="AI83" s="55">
        <v>2</v>
      </c>
      <c r="AJ83" s="55">
        <v>2</v>
      </c>
      <c r="AK83" s="55">
        <v>2</v>
      </c>
      <c r="AL83" s="55">
        <v>2</v>
      </c>
      <c r="AM83" s="55">
        <v>1</v>
      </c>
      <c r="AN83" s="55">
        <v>1</v>
      </c>
      <c r="AO83" s="55">
        <v>2</v>
      </c>
      <c r="AP83" s="55"/>
      <c r="AQ83" s="55"/>
      <c r="AR83" s="55"/>
      <c r="AS83" s="55"/>
      <c r="AT83" s="55"/>
      <c r="AU83" s="55"/>
      <c r="AV83" s="532">
        <v>0</v>
      </c>
      <c r="AW83" s="532">
        <v>0</v>
      </c>
      <c r="AX83" s="52"/>
      <c r="AY83" s="52"/>
      <c r="AZ83" s="52"/>
      <c r="BA83" s="52"/>
      <c r="BB83" s="52"/>
      <c r="BC83" s="52"/>
      <c r="BD83" s="52"/>
      <c r="BE83" s="52"/>
      <c r="BF83" s="212">
        <f t="shared" si="22"/>
        <v>32</v>
      </c>
    </row>
    <row r="84" spans="1:59" s="6" customFormat="1" ht="9.75" customHeight="1">
      <c r="A84" s="592"/>
      <c r="B84" s="589" t="s">
        <v>288</v>
      </c>
      <c r="C84" s="590" t="s">
        <v>48</v>
      </c>
      <c r="D84" s="47" t="s">
        <v>107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32">
        <v>0</v>
      </c>
      <c r="W84" s="532">
        <v>0</v>
      </c>
      <c r="X84" s="54">
        <v>2</v>
      </c>
      <c r="Y84" s="54">
        <v>2</v>
      </c>
      <c r="Z84" s="54">
        <v>2</v>
      </c>
      <c r="AA84" s="54">
        <v>2</v>
      </c>
      <c r="AB84" s="54">
        <v>2</v>
      </c>
      <c r="AC84" s="54">
        <v>2</v>
      </c>
      <c r="AD84" s="54">
        <v>4</v>
      </c>
      <c r="AE84" s="54">
        <v>2</v>
      </c>
      <c r="AF84" s="54">
        <v>2</v>
      </c>
      <c r="AG84" s="54">
        <v>2</v>
      </c>
      <c r="AH84" s="54">
        <v>2</v>
      </c>
      <c r="AI84" s="54">
        <v>2</v>
      </c>
      <c r="AJ84" s="54">
        <v>2</v>
      </c>
      <c r="AK84" s="54">
        <v>2</v>
      </c>
      <c r="AL84" s="54">
        <v>2</v>
      </c>
      <c r="AM84" s="542">
        <v>23</v>
      </c>
      <c r="AN84" s="542">
        <v>12</v>
      </c>
      <c r="AO84" s="54"/>
      <c r="AP84" s="54"/>
      <c r="AQ84" s="54"/>
      <c r="AR84" s="54"/>
      <c r="AS84" s="54"/>
      <c r="AT84" s="54"/>
      <c r="AU84" s="55"/>
      <c r="AV84" s="532">
        <v>0</v>
      </c>
      <c r="AW84" s="532">
        <v>0</v>
      </c>
      <c r="AX84" s="55"/>
      <c r="AY84" s="55"/>
      <c r="AZ84" s="55"/>
      <c r="BA84" s="55"/>
      <c r="BB84" s="55"/>
      <c r="BC84" s="55"/>
      <c r="BD84" s="55"/>
      <c r="BE84" s="55"/>
      <c r="BF84" s="212">
        <f t="shared" si="22"/>
        <v>67</v>
      </c>
      <c r="BG84" s="1"/>
    </row>
    <row r="85" spans="1:59" s="6" customFormat="1" ht="9.75" customHeight="1">
      <c r="A85" s="592"/>
      <c r="B85" s="589"/>
      <c r="C85" s="590"/>
      <c r="D85" s="47" t="s">
        <v>108</v>
      </c>
      <c r="E85" s="54"/>
      <c r="F85" s="54"/>
      <c r="G85" s="166"/>
      <c r="H85" s="54"/>
      <c r="I85" s="54"/>
      <c r="J85" s="54"/>
      <c r="K85" s="166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32">
        <v>0</v>
      </c>
      <c r="W85" s="532">
        <v>0</v>
      </c>
      <c r="X85" s="55">
        <v>1</v>
      </c>
      <c r="Y85" s="55">
        <v>1</v>
      </c>
      <c r="Z85" s="55">
        <v>1</v>
      </c>
      <c r="AA85" s="55">
        <v>1</v>
      </c>
      <c r="AB85" s="55">
        <v>1</v>
      </c>
      <c r="AC85" s="55">
        <v>1</v>
      </c>
      <c r="AD85" s="55">
        <v>2</v>
      </c>
      <c r="AE85" s="55">
        <v>1</v>
      </c>
      <c r="AF85" s="55">
        <v>1</v>
      </c>
      <c r="AG85" s="55">
        <v>1</v>
      </c>
      <c r="AH85" s="55">
        <v>1</v>
      </c>
      <c r="AI85" s="55">
        <v>1</v>
      </c>
      <c r="AJ85" s="55">
        <v>1</v>
      </c>
      <c r="AK85" s="55">
        <v>1</v>
      </c>
      <c r="AL85" s="55">
        <v>1</v>
      </c>
      <c r="AM85" s="54"/>
      <c r="AN85" s="54"/>
      <c r="AO85" s="54"/>
      <c r="AP85" s="54"/>
      <c r="AQ85" s="54"/>
      <c r="AR85" s="54"/>
      <c r="AS85" s="54"/>
      <c r="AT85" s="54"/>
      <c r="AU85" s="55"/>
      <c r="AV85" s="532">
        <v>0</v>
      </c>
      <c r="AW85" s="532">
        <v>0</v>
      </c>
      <c r="AX85" s="55"/>
      <c r="AY85" s="55"/>
      <c r="AZ85" s="55"/>
      <c r="BA85" s="55"/>
      <c r="BB85" s="55"/>
      <c r="BC85" s="55"/>
      <c r="BD85" s="55"/>
      <c r="BE85" s="55"/>
      <c r="BF85" s="212">
        <f t="shared" si="22"/>
        <v>16</v>
      </c>
      <c r="BG85" s="1"/>
    </row>
    <row r="86" spans="1:58" ht="12.75" customHeight="1">
      <c r="A86" s="592"/>
      <c r="B86" s="594" t="s">
        <v>33</v>
      </c>
      <c r="C86" s="594" t="s">
        <v>113</v>
      </c>
      <c r="D86" s="9" t="s">
        <v>107</v>
      </c>
      <c r="E86" s="57">
        <f aca="true" t="shared" si="28" ref="E86:AJ86">E88+E100</f>
        <v>4</v>
      </c>
      <c r="F86" s="57">
        <f t="shared" si="28"/>
        <v>4</v>
      </c>
      <c r="G86" s="57">
        <f t="shared" si="28"/>
        <v>4</v>
      </c>
      <c r="H86" s="57">
        <f t="shared" si="28"/>
        <v>4</v>
      </c>
      <c r="I86" s="57">
        <f t="shared" si="28"/>
        <v>4</v>
      </c>
      <c r="J86" s="57">
        <f t="shared" si="28"/>
        <v>4</v>
      </c>
      <c r="K86" s="57">
        <f t="shared" si="28"/>
        <v>4</v>
      </c>
      <c r="L86" s="57">
        <f t="shared" si="28"/>
        <v>4</v>
      </c>
      <c r="M86" s="57">
        <f t="shared" si="28"/>
        <v>4</v>
      </c>
      <c r="N86" s="57">
        <f t="shared" si="28"/>
        <v>36</v>
      </c>
      <c r="O86" s="57">
        <f t="shared" si="28"/>
        <v>4</v>
      </c>
      <c r="P86" s="57">
        <f t="shared" si="28"/>
        <v>4</v>
      </c>
      <c r="Q86" s="57">
        <f t="shared" si="28"/>
        <v>4</v>
      </c>
      <c r="R86" s="57">
        <f t="shared" si="28"/>
        <v>36</v>
      </c>
      <c r="S86" s="57">
        <f t="shared" si="28"/>
        <v>4</v>
      </c>
      <c r="T86" s="57">
        <f t="shared" si="28"/>
        <v>4</v>
      </c>
      <c r="U86" s="57">
        <f t="shared" si="28"/>
        <v>0</v>
      </c>
      <c r="V86" s="533">
        <f t="shared" si="28"/>
        <v>0</v>
      </c>
      <c r="W86" s="533">
        <f t="shared" si="28"/>
        <v>0</v>
      </c>
      <c r="X86" s="57">
        <f t="shared" si="28"/>
        <v>26</v>
      </c>
      <c r="Y86" s="57">
        <f t="shared" si="28"/>
        <v>26</v>
      </c>
      <c r="Z86" s="57">
        <f t="shared" si="28"/>
        <v>28</v>
      </c>
      <c r="AA86" s="57">
        <f t="shared" si="28"/>
        <v>26</v>
      </c>
      <c r="AB86" s="57">
        <f t="shared" si="28"/>
        <v>28</v>
      </c>
      <c r="AC86" s="57">
        <f t="shared" si="28"/>
        <v>28</v>
      </c>
      <c r="AD86" s="57">
        <f t="shared" si="28"/>
        <v>26</v>
      </c>
      <c r="AE86" s="57">
        <f t="shared" si="28"/>
        <v>26</v>
      </c>
      <c r="AF86" s="57">
        <f t="shared" si="28"/>
        <v>26</v>
      </c>
      <c r="AG86" s="57">
        <f t="shared" si="28"/>
        <v>26</v>
      </c>
      <c r="AH86" s="57">
        <f t="shared" si="28"/>
        <v>28</v>
      </c>
      <c r="AI86" s="57">
        <f t="shared" si="28"/>
        <v>26</v>
      </c>
      <c r="AJ86" s="57">
        <f t="shared" si="28"/>
        <v>26</v>
      </c>
      <c r="AK86" s="57">
        <f aca="true" t="shared" si="29" ref="AK86:BE86">AK88+AK100</f>
        <v>26</v>
      </c>
      <c r="AL86" s="57">
        <f t="shared" si="29"/>
        <v>26</v>
      </c>
      <c r="AM86" s="57">
        <f t="shared" si="29"/>
        <v>3</v>
      </c>
      <c r="AN86" s="57">
        <f t="shared" si="29"/>
        <v>12</v>
      </c>
      <c r="AO86" s="57">
        <f t="shared" si="29"/>
        <v>30</v>
      </c>
      <c r="AP86" s="57">
        <f t="shared" si="29"/>
        <v>30</v>
      </c>
      <c r="AQ86" s="57">
        <f t="shared" si="29"/>
        <v>36</v>
      </c>
      <c r="AR86" s="57">
        <f t="shared" si="29"/>
        <v>36</v>
      </c>
      <c r="AS86" s="57">
        <f t="shared" si="29"/>
        <v>36</v>
      </c>
      <c r="AT86" s="57">
        <f t="shared" si="29"/>
        <v>36</v>
      </c>
      <c r="AU86" s="57">
        <f t="shared" si="29"/>
        <v>18</v>
      </c>
      <c r="AV86" s="533">
        <f t="shared" si="29"/>
        <v>0</v>
      </c>
      <c r="AW86" s="533">
        <f t="shared" si="29"/>
        <v>0</v>
      </c>
      <c r="AX86" s="57">
        <f t="shared" si="29"/>
        <v>0</v>
      </c>
      <c r="AY86" s="57">
        <f t="shared" si="29"/>
        <v>0</v>
      </c>
      <c r="AZ86" s="57">
        <f t="shared" si="29"/>
        <v>0</v>
      </c>
      <c r="BA86" s="57">
        <f t="shared" si="29"/>
        <v>0</v>
      </c>
      <c r="BB86" s="57">
        <f t="shared" si="29"/>
        <v>0</v>
      </c>
      <c r="BC86" s="57">
        <f t="shared" si="29"/>
        <v>0</v>
      </c>
      <c r="BD86" s="57">
        <f t="shared" si="29"/>
        <v>0</v>
      </c>
      <c r="BE86" s="57">
        <f t="shared" si="29"/>
        <v>0</v>
      </c>
      <c r="BF86" s="213">
        <f aca="true" t="shared" si="30" ref="BF86:BF102">SUM(E86:BE86)</f>
        <v>763</v>
      </c>
    </row>
    <row r="87" spans="1:58" ht="11.25" customHeight="1">
      <c r="A87" s="592"/>
      <c r="B87" s="594"/>
      <c r="C87" s="595"/>
      <c r="D87" s="9" t="s">
        <v>108</v>
      </c>
      <c r="E87" s="57">
        <f aca="true" t="shared" si="31" ref="E87:AJ87">E89+E101</f>
        <v>1</v>
      </c>
      <c r="F87" s="57">
        <f t="shared" si="31"/>
        <v>1</v>
      </c>
      <c r="G87" s="57">
        <f t="shared" si="31"/>
        <v>1</v>
      </c>
      <c r="H87" s="57">
        <f t="shared" si="31"/>
        <v>1</v>
      </c>
      <c r="I87" s="57">
        <f t="shared" si="31"/>
        <v>1</v>
      </c>
      <c r="J87" s="57">
        <f t="shared" si="31"/>
        <v>1</v>
      </c>
      <c r="K87" s="57">
        <f t="shared" si="31"/>
        <v>1</v>
      </c>
      <c r="L87" s="57">
        <f t="shared" si="31"/>
        <v>1</v>
      </c>
      <c r="M87" s="57">
        <f t="shared" si="31"/>
        <v>1</v>
      </c>
      <c r="N87" s="57">
        <f t="shared" si="31"/>
        <v>0</v>
      </c>
      <c r="O87" s="57">
        <f t="shared" si="31"/>
        <v>1</v>
      </c>
      <c r="P87" s="57">
        <f t="shared" si="31"/>
        <v>2</v>
      </c>
      <c r="Q87" s="57">
        <f t="shared" si="31"/>
        <v>1</v>
      </c>
      <c r="R87" s="57">
        <f t="shared" si="31"/>
        <v>0</v>
      </c>
      <c r="S87" s="57">
        <f t="shared" si="31"/>
        <v>2</v>
      </c>
      <c r="T87" s="57">
        <f t="shared" si="31"/>
        <v>1</v>
      </c>
      <c r="U87" s="57">
        <f t="shared" si="31"/>
        <v>0</v>
      </c>
      <c r="V87" s="533">
        <f t="shared" si="31"/>
        <v>0</v>
      </c>
      <c r="W87" s="533">
        <f t="shared" si="31"/>
        <v>0</v>
      </c>
      <c r="X87" s="57">
        <f t="shared" si="31"/>
        <v>8</v>
      </c>
      <c r="Y87" s="57">
        <f t="shared" si="31"/>
        <v>8</v>
      </c>
      <c r="Z87" s="57">
        <f t="shared" si="31"/>
        <v>8</v>
      </c>
      <c r="AA87" s="57">
        <f t="shared" si="31"/>
        <v>8</v>
      </c>
      <c r="AB87" s="57">
        <f t="shared" si="31"/>
        <v>8</v>
      </c>
      <c r="AC87" s="57">
        <f t="shared" si="31"/>
        <v>8</v>
      </c>
      <c r="AD87" s="57">
        <f t="shared" si="31"/>
        <v>8</v>
      </c>
      <c r="AE87" s="57">
        <f t="shared" si="31"/>
        <v>6</v>
      </c>
      <c r="AF87" s="57">
        <f t="shared" si="31"/>
        <v>8</v>
      </c>
      <c r="AG87" s="57">
        <f t="shared" si="31"/>
        <v>6</v>
      </c>
      <c r="AH87" s="57">
        <f t="shared" si="31"/>
        <v>6</v>
      </c>
      <c r="AI87" s="57">
        <f t="shared" si="31"/>
        <v>6</v>
      </c>
      <c r="AJ87" s="57">
        <f t="shared" si="31"/>
        <v>6</v>
      </c>
      <c r="AK87" s="57">
        <f aca="true" t="shared" si="32" ref="AK87:BE87">AK89+AK101</f>
        <v>6</v>
      </c>
      <c r="AL87" s="57">
        <f t="shared" si="32"/>
        <v>6</v>
      </c>
      <c r="AM87" s="57">
        <f t="shared" si="32"/>
        <v>0</v>
      </c>
      <c r="AN87" s="57">
        <f t="shared" si="32"/>
        <v>8</v>
      </c>
      <c r="AO87" s="57">
        <f t="shared" si="32"/>
        <v>10</v>
      </c>
      <c r="AP87" s="57">
        <f t="shared" si="32"/>
        <v>6</v>
      </c>
      <c r="AQ87" s="57">
        <f t="shared" si="32"/>
        <v>0</v>
      </c>
      <c r="AR87" s="57">
        <f t="shared" si="32"/>
        <v>0</v>
      </c>
      <c r="AS87" s="57">
        <f t="shared" si="32"/>
        <v>0</v>
      </c>
      <c r="AT87" s="57">
        <f t="shared" si="32"/>
        <v>0</v>
      </c>
      <c r="AU87" s="57">
        <f t="shared" si="32"/>
        <v>0</v>
      </c>
      <c r="AV87" s="533">
        <f t="shared" si="32"/>
        <v>0</v>
      </c>
      <c r="AW87" s="533">
        <f t="shared" si="32"/>
        <v>0</v>
      </c>
      <c r="AX87" s="57">
        <f t="shared" si="32"/>
        <v>0</v>
      </c>
      <c r="AY87" s="57">
        <f t="shared" si="32"/>
        <v>0</v>
      </c>
      <c r="AZ87" s="57">
        <f t="shared" si="32"/>
        <v>0</v>
      </c>
      <c r="BA87" s="57">
        <f t="shared" si="32"/>
        <v>0</v>
      </c>
      <c r="BB87" s="57">
        <f t="shared" si="32"/>
        <v>0</v>
      </c>
      <c r="BC87" s="57">
        <f t="shared" si="32"/>
        <v>0</v>
      </c>
      <c r="BD87" s="57">
        <f t="shared" si="32"/>
        <v>0</v>
      </c>
      <c r="BE87" s="57">
        <f t="shared" si="32"/>
        <v>0</v>
      </c>
      <c r="BF87" s="213">
        <f t="shared" si="30"/>
        <v>146</v>
      </c>
    </row>
    <row r="88" spans="1:58" ht="13.5" customHeight="1">
      <c r="A88" s="592"/>
      <c r="B88" s="594" t="s">
        <v>114</v>
      </c>
      <c r="C88" s="594" t="s">
        <v>35</v>
      </c>
      <c r="D88" s="9" t="s">
        <v>107</v>
      </c>
      <c r="E88" s="57">
        <f>E90+E96</f>
        <v>4</v>
      </c>
      <c r="F88" s="57">
        <f>F90+F96</f>
        <v>4</v>
      </c>
      <c r="G88" s="57">
        <f aca="true" t="shared" si="33" ref="G88:BE88">G90+G96</f>
        <v>4</v>
      </c>
      <c r="H88" s="57">
        <f t="shared" si="33"/>
        <v>4</v>
      </c>
      <c r="I88" s="57">
        <f t="shared" si="33"/>
        <v>4</v>
      </c>
      <c r="J88" s="57">
        <f t="shared" si="33"/>
        <v>4</v>
      </c>
      <c r="K88" s="57">
        <f t="shared" si="33"/>
        <v>4</v>
      </c>
      <c r="L88" s="57">
        <f t="shared" si="33"/>
        <v>4</v>
      </c>
      <c r="M88" s="57">
        <f t="shared" si="33"/>
        <v>4</v>
      </c>
      <c r="N88" s="57">
        <f t="shared" si="33"/>
        <v>36</v>
      </c>
      <c r="O88" s="57">
        <f t="shared" si="33"/>
        <v>4</v>
      </c>
      <c r="P88" s="57">
        <f t="shared" si="33"/>
        <v>4</v>
      </c>
      <c r="Q88" s="57">
        <f t="shared" si="33"/>
        <v>4</v>
      </c>
      <c r="R88" s="57">
        <f t="shared" si="33"/>
        <v>36</v>
      </c>
      <c r="S88" s="57">
        <f t="shared" si="33"/>
        <v>4</v>
      </c>
      <c r="T88" s="57">
        <f t="shared" si="33"/>
        <v>4</v>
      </c>
      <c r="U88" s="57">
        <f t="shared" si="33"/>
        <v>0</v>
      </c>
      <c r="V88" s="533">
        <f t="shared" si="33"/>
        <v>0</v>
      </c>
      <c r="W88" s="533">
        <f t="shared" si="33"/>
        <v>0</v>
      </c>
      <c r="X88" s="57">
        <f t="shared" si="33"/>
        <v>24</v>
      </c>
      <c r="Y88" s="57">
        <f t="shared" si="33"/>
        <v>24</v>
      </c>
      <c r="Z88" s="57">
        <f t="shared" si="33"/>
        <v>26</v>
      </c>
      <c r="AA88" s="57">
        <f t="shared" si="33"/>
        <v>24</v>
      </c>
      <c r="AB88" s="57">
        <f t="shared" si="33"/>
        <v>26</v>
      </c>
      <c r="AC88" s="57">
        <f t="shared" si="33"/>
        <v>26</v>
      </c>
      <c r="AD88" s="57">
        <f t="shared" si="33"/>
        <v>24</v>
      </c>
      <c r="AE88" s="57">
        <f t="shared" si="33"/>
        <v>26</v>
      </c>
      <c r="AF88" s="57">
        <f t="shared" si="33"/>
        <v>26</v>
      </c>
      <c r="AG88" s="57">
        <f t="shared" si="33"/>
        <v>26</v>
      </c>
      <c r="AH88" s="57">
        <f t="shared" si="33"/>
        <v>28</v>
      </c>
      <c r="AI88" s="57">
        <f t="shared" si="33"/>
        <v>26</v>
      </c>
      <c r="AJ88" s="57">
        <f t="shared" si="33"/>
        <v>26</v>
      </c>
      <c r="AK88" s="57">
        <f t="shared" si="33"/>
        <v>26</v>
      </c>
      <c r="AL88" s="57">
        <f t="shared" si="33"/>
        <v>26</v>
      </c>
      <c r="AM88" s="57">
        <f t="shared" si="33"/>
        <v>3</v>
      </c>
      <c r="AN88" s="57">
        <f t="shared" si="33"/>
        <v>12</v>
      </c>
      <c r="AO88" s="57">
        <f t="shared" si="33"/>
        <v>30</v>
      </c>
      <c r="AP88" s="57">
        <f t="shared" si="33"/>
        <v>30</v>
      </c>
      <c r="AQ88" s="57">
        <f t="shared" si="33"/>
        <v>36</v>
      </c>
      <c r="AR88" s="57">
        <f t="shared" si="33"/>
        <v>36</v>
      </c>
      <c r="AS88" s="57">
        <f t="shared" si="33"/>
        <v>36</v>
      </c>
      <c r="AT88" s="57">
        <f t="shared" si="33"/>
        <v>36</v>
      </c>
      <c r="AU88" s="57">
        <f t="shared" si="33"/>
        <v>18</v>
      </c>
      <c r="AV88" s="533">
        <f t="shared" si="33"/>
        <v>0</v>
      </c>
      <c r="AW88" s="533">
        <f t="shared" si="33"/>
        <v>0</v>
      </c>
      <c r="AX88" s="57">
        <f t="shared" si="33"/>
        <v>0</v>
      </c>
      <c r="AY88" s="57">
        <f t="shared" si="33"/>
        <v>0</v>
      </c>
      <c r="AZ88" s="57">
        <f t="shared" si="33"/>
        <v>0</v>
      </c>
      <c r="BA88" s="57">
        <f t="shared" si="33"/>
        <v>0</v>
      </c>
      <c r="BB88" s="57">
        <f t="shared" si="33"/>
        <v>0</v>
      </c>
      <c r="BC88" s="57">
        <f t="shared" si="33"/>
        <v>0</v>
      </c>
      <c r="BD88" s="57">
        <f t="shared" si="33"/>
        <v>0</v>
      </c>
      <c r="BE88" s="57">
        <f t="shared" si="33"/>
        <v>0</v>
      </c>
      <c r="BF88" s="213">
        <f t="shared" si="30"/>
        <v>749</v>
      </c>
    </row>
    <row r="89" spans="1:58" ht="12.75" customHeight="1">
      <c r="A89" s="592"/>
      <c r="B89" s="594"/>
      <c r="C89" s="594"/>
      <c r="D89" s="9" t="s">
        <v>108</v>
      </c>
      <c r="E89" s="57">
        <f>E91+E97</f>
        <v>1</v>
      </c>
      <c r="F89" s="57">
        <f>F91+F97</f>
        <v>1</v>
      </c>
      <c r="G89" s="57">
        <f aca="true" t="shared" si="34" ref="G89:BE89">G91+G97</f>
        <v>1</v>
      </c>
      <c r="H89" s="57">
        <f t="shared" si="34"/>
        <v>1</v>
      </c>
      <c r="I89" s="57">
        <f t="shared" si="34"/>
        <v>1</v>
      </c>
      <c r="J89" s="57">
        <f t="shared" si="34"/>
        <v>1</v>
      </c>
      <c r="K89" s="57">
        <f t="shared" si="34"/>
        <v>1</v>
      </c>
      <c r="L89" s="57">
        <f t="shared" si="34"/>
        <v>1</v>
      </c>
      <c r="M89" s="57">
        <f t="shared" si="34"/>
        <v>1</v>
      </c>
      <c r="N89" s="57">
        <f t="shared" si="34"/>
        <v>0</v>
      </c>
      <c r="O89" s="57">
        <f t="shared" si="34"/>
        <v>1</v>
      </c>
      <c r="P89" s="57">
        <f t="shared" si="34"/>
        <v>2</v>
      </c>
      <c r="Q89" s="57">
        <f t="shared" si="34"/>
        <v>1</v>
      </c>
      <c r="R89" s="57">
        <f t="shared" si="34"/>
        <v>0</v>
      </c>
      <c r="S89" s="57">
        <f t="shared" si="34"/>
        <v>2</v>
      </c>
      <c r="T89" s="57">
        <f t="shared" si="34"/>
        <v>1</v>
      </c>
      <c r="U89" s="57">
        <f t="shared" si="34"/>
        <v>0</v>
      </c>
      <c r="V89" s="533">
        <f t="shared" si="34"/>
        <v>0</v>
      </c>
      <c r="W89" s="533">
        <f t="shared" si="34"/>
        <v>0</v>
      </c>
      <c r="X89" s="57">
        <f t="shared" si="34"/>
        <v>6</v>
      </c>
      <c r="Y89" s="57">
        <f t="shared" si="34"/>
        <v>6</v>
      </c>
      <c r="Z89" s="57">
        <f t="shared" si="34"/>
        <v>6</v>
      </c>
      <c r="AA89" s="57">
        <f t="shared" si="34"/>
        <v>6</v>
      </c>
      <c r="AB89" s="57">
        <f t="shared" si="34"/>
        <v>6</v>
      </c>
      <c r="AC89" s="57">
        <f t="shared" si="34"/>
        <v>6</v>
      </c>
      <c r="AD89" s="57">
        <f t="shared" si="34"/>
        <v>6</v>
      </c>
      <c r="AE89" s="57">
        <f t="shared" si="34"/>
        <v>6</v>
      </c>
      <c r="AF89" s="57">
        <f t="shared" si="34"/>
        <v>8</v>
      </c>
      <c r="AG89" s="57">
        <f t="shared" si="34"/>
        <v>6</v>
      </c>
      <c r="AH89" s="57">
        <f t="shared" si="34"/>
        <v>6</v>
      </c>
      <c r="AI89" s="57">
        <f t="shared" si="34"/>
        <v>6</v>
      </c>
      <c r="AJ89" s="57">
        <f t="shared" si="34"/>
        <v>6</v>
      </c>
      <c r="AK89" s="57">
        <f t="shared" si="34"/>
        <v>6</v>
      </c>
      <c r="AL89" s="57">
        <f t="shared" si="34"/>
        <v>6</v>
      </c>
      <c r="AM89" s="57">
        <f t="shared" si="34"/>
        <v>0</v>
      </c>
      <c r="AN89" s="57">
        <f t="shared" si="34"/>
        <v>8</v>
      </c>
      <c r="AO89" s="57">
        <f t="shared" si="34"/>
        <v>10</v>
      </c>
      <c r="AP89" s="57">
        <f t="shared" si="34"/>
        <v>6</v>
      </c>
      <c r="AQ89" s="57">
        <f t="shared" si="34"/>
        <v>0</v>
      </c>
      <c r="AR89" s="57">
        <f t="shared" si="34"/>
        <v>0</v>
      </c>
      <c r="AS89" s="57">
        <f t="shared" si="34"/>
        <v>0</v>
      </c>
      <c r="AT89" s="57">
        <f t="shared" si="34"/>
        <v>0</v>
      </c>
      <c r="AU89" s="57">
        <f t="shared" si="34"/>
        <v>0</v>
      </c>
      <c r="AV89" s="533">
        <f t="shared" si="34"/>
        <v>0</v>
      </c>
      <c r="AW89" s="533">
        <f t="shared" si="34"/>
        <v>0</v>
      </c>
      <c r="AX89" s="57">
        <f t="shared" si="34"/>
        <v>0</v>
      </c>
      <c r="AY89" s="57">
        <f t="shared" si="34"/>
        <v>0</v>
      </c>
      <c r="AZ89" s="57">
        <f t="shared" si="34"/>
        <v>0</v>
      </c>
      <c r="BA89" s="57">
        <f t="shared" si="34"/>
        <v>0</v>
      </c>
      <c r="BB89" s="57">
        <f t="shared" si="34"/>
        <v>0</v>
      </c>
      <c r="BC89" s="57">
        <f t="shared" si="34"/>
        <v>0</v>
      </c>
      <c r="BD89" s="57">
        <f t="shared" si="34"/>
        <v>0</v>
      </c>
      <c r="BE89" s="57">
        <f t="shared" si="34"/>
        <v>0</v>
      </c>
      <c r="BF89" s="213">
        <f t="shared" si="30"/>
        <v>132</v>
      </c>
    </row>
    <row r="90" spans="1:58" ht="16.5">
      <c r="A90" s="592"/>
      <c r="B90" s="576" t="s">
        <v>36</v>
      </c>
      <c r="C90" s="569" t="s">
        <v>237</v>
      </c>
      <c r="D90" s="9" t="s">
        <v>107</v>
      </c>
      <c r="E90" s="57">
        <f>E92+E94+E95</f>
        <v>4</v>
      </c>
      <c r="F90" s="57">
        <f aca="true" t="shared" si="35" ref="F90:BE90">F92+F94+F95</f>
        <v>4</v>
      </c>
      <c r="G90" s="57">
        <f t="shared" si="35"/>
        <v>4</v>
      </c>
      <c r="H90" s="57">
        <f t="shared" si="35"/>
        <v>4</v>
      </c>
      <c r="I90" s="57">
        <f t="shared" si="35"/>
        <v>4</v>
      </c>
      <c r="J90" s="57">
        <f t="shared" si="35"/>
        <v>4</v>
      </c>
      <c r="K90" s="57">
        <f t="shared" si="35"/>
        <v>4</v>
      </c>
      <c r="L90" s="57">
        <f t="shared" si="35"/>
        <v>4</v>
      </c>
      <c r="M90" s="57">
        <f t="shared" si="35"/>
        <v>4</v>
      </c>
      <c r="N90" s="57">
        <f t="shared" si="35"/>
        <v>36</v>
      </c>
      <c r="O90" s="57">
        <f t="shared" si="35"/>
        <v>4</v>
      </c>
      <c r="P90" s="57">
        <f t="shared" si="35"/>
        <v>4</v>
      </c>
      <c r="Q90" s="57">
        <f t="shared" si="35"/>
        <v>4</v>
      </c>
      <c r="R90" s="57">
        <f t="shared" si="35"/>
        <v>36</v>
      </c>
      <c r="S90" s="57">
        <f t="shared" si="35"/>
        <v>4</v>
      </c>
      <c r="T90" s="57">
        <f t="shared" si="35"/>
        <v>4</v>
      </c>
      <c r="U90" s="57">
        <f t="shared" si="35"/>
        <v>0</v>
      </c>
      <c r="V90" s="533">
        <f t="shared" si="35"/>
        <v>0</v>
      </c>
      <c r="W90" s="533">
        <f t="shared" si="35"/>
        <v>0</v>
      </c>
      <c r="X90" s="57">
        <f t="shared" si="35"/>
        <v>24</v>
      </c>
      <c r="Y90" s="57">
        <f t="shared" si="35"/>
        <v>24</v>
      </c>
      <c r="Z90" s="57">
        <f t="shared" si="35"/>
        <v>26</v>
      </c>
      <c r="AA90" s="57">
        <f t="shared" si="35"/>
        <v>24</v>
      </c>
      <c r="AB90" s="57">
        <f t="shared" si="35"/>
        <v>26</v>
      </c>
      <c r="AC90" s="57">
        <f t="shared" si="35"/>
        <v>26</v>
      </c>
      <c r="AD90" s="57">
        <f t="shared" si="35"/>
        <v>24</v>
      </c>
      <c r="AE90" s="57">
        <f t="shared" si="35"/>
        <v>26</v>
      </c>
      <c r="AF90" s="57">
        <f t="shared" si="35"/>
        <v>26</v>
      </c>
      <c r="AG90" s="57">
        <f t="shared" si="35"/>
        <v>26</v>
      </c>
      <c r="AH90" s="57">
        <f t="shared" si="35"/>
        <v>28</v>
      </c>
      <c r="AI90" s="57">
        <f t="shared" si="35"/>
        <v>26</v>
      </c>
      <c r="AJ90" s="57">
        <f t="shared" si="35"/>
        <v>26</v>
      </c>
      <c r="AK90" s="57">
        <f t="shared" si="35"/>
        <v>26</v>
      </c>
      <c r="AL90" s="57">
        <f t="shared" si="35"/>
        <v>26</v>
      </c>
      <c r="AM90" s="57">
        <f t="shared" si="35"/>
        <v>0</v>
      </c>
      <c r="AN90" s="57">
        <f t="shared" si="35"/>
        <v>0</v>
      </c>
      <c r="AO90" s="57">
        <f t="shared" si="35"/>
        <v>0</v>
      </c>
      <c r="AP90" s="57">
        <f t="shared" si="35"/>
        <v>18</v>
      </c>
      <c r="AQ90" s="57">
        <f t="shared" si="35"/>
        <v>36</v>
      </c>
      <c r="AR90" s="57">
        <f t="shared" si="35"/>
        <v>36</v>
      </c>
      <c r="AS90" s="57">
        <f t="shared" si="35"/>
        <v>36</v>
      </c>
      <c r="AT90" s="57">
        <f t="shared" si="35"/>
        <v>36</v>
      </c>
      <c r="AU90" s="57">
        <f t="shared" si="35"/>
        <v>18</v>
      </c>
      <c r="AV90" s="533">
        <f t="shared" si="35"/>
        <v>0</v>
      </c>
      <c r="AW90" s="533">
        <f t="shared" si="35"/>
        <v>0</v>
      </c>
      <c r="AX90" s="57">
        <f t="shared" si="35"/>
        <v>0</v>
      </c>
      <c r="AY90" s="57">
        <f t="shared" si="35"/>
        <v>0</v>
      </c>
      <c r="AZ90" s="57">
        <f t="shared" si="35"/>
        <v>0</v>
      </c>
      <c r="BA90" s="57">
        <f t="shared" si="35"/>
        <v>0</v>
      </c>
      <c r="BB90" s="57">
        <f t="shared" si="35"/>
        <v>0</v>
      </c>
      <c r="BC90" s="57">
        <f t="shared" si="35"/>
        <v>0</v>
      </c>
      <c r="BD90" s="57">
        <f t="shared" si="35"/>
        <v>0</v>
      </c>
      <c r="BE90" s="57">
        <f t="shared" si="35"/>
        <v>0</v>
      </c>
      <c r="BF90" s="219">
        <f t="shared" si="30"/>
        <v>692</v>
      </c>
    </row>
    <row r="91" spans="1:58" ht="16.5">
      <c r="A91" s="592"/>
      <c r="B91" s="576"/>
      <c r="C91" s="569"/>
      <c r="D91" s="9" t="s">
        <v>108</v>
      </c>
      <c r="E91" s="57">
        <f>E93</f>
        <v>1</v>
      </c>
      <c r="F91" s="57">
        <f aca="true" t="shared" si="36" ref="F91:BE91">F93</f>
        <v>1</v>
      </c>
      <c r="G91" s="57">
        <f t="shared" si="36"/>
        <v>1</v>
      </c>
      <c r="H91" s="57">
        <f t="shared" si="36"/>
        <v>1</v>
      </c>
      <c r="I91" s="57">
        <f t="shared" si="36"/>
        <v>1</v>
      </c>
      <c r="J91" s="57">
        <f t="shared" si="36"/>
        <v>1</v>
      </c>
      <c r="K91" s="57">
        <f t="shared" si="36"/>
        <v>1</v>
      </c>
      <c r="L91" s="57">
        <f t="shared" si="36"/>
        <v>1</v>
      </c>
      <c r="M91" s="57">
        <f t="shared" si="36"/>
        <v>1</v>
      </c>
      <c r="N91" s="57">
        <f t="shared" si="36"/>
        <v>0</v>
      </c>
      <c r="O91" s="57">
        <f t="shared" si="36"/>
        <v>1</v>
      </c>
      <c r="P91" s="57">
        <f t="shared" si="36"/>
        <v>2</v>
      </c>
      <c r="Q91" s="57">
        <f t="shared" si="36"/>
        <v>1</v>
      </c>
      <c r="R91" s="57">
        <f t="shared" si="36"/>
        <v>0</v>
      </c>
      <c r="S91" s="57">
        <f t="shared" si="36"/>
        <v>2</v>
      </c>
      <c r="T91" s="57">
        <f t="shared" si="36"/>
        <v>1</v>
      </c>
      <c r="U91" s="57">
        <f t="shared" si="36"/>
        <v>0</v>
      </c>
      <c r="V91" s="533">
        <f t="shared" si="36"/>
        <v>0</v>
      </c>
      <c r="W91" s="533">
        <f t="shared" si="36"/>
        <v>0</v>
      </c>
      <c r="X91" s="57">
        <f t="shared" si="36"/>
        <v>6</v>
      </c>
      <c r="Y91" s="57">
        <f t="shared" si="36"/>
        <v>6</v>
      </c>
      <c r="Z91" s="57">
        <f t="shared" si="36"/>
        <v>6</v>
      </c>
      <c r="AA91" s="57">
        <f t="shared" si="36"/>
        <v>6</v>
      </c>
      <c r="AB91" s="57">
        <f t="shared" si="36"/>
        <v>6</v>
      </c>
      <c r="AC91" s="57">
        <f t="shared" si="36"/>
        <v>6</v>
      </c>
      <c r="AD91" s="57">
        <f t="shared" si="36"/>
        <v>6</v>
      </c>
      <c r="AE91" s="57">
        <f t="shared" si="36"/>
        <v>6</v>
      </c>
      <c r="AF91" s="57">
        <f t="shared" si="36"/>
        <v>8</v>
      </c>
      <c r="AG91" s="57">
        <f t="shared" si="36"/>
        <v>6</v>
      </c>
      <c r="AH91" s="57">
        <f t="shared" si="36"/>
        <v>6</v>
      </c>
      <c r="AI91" s="57">
        <f t="shared" si="36"/>
        <v>6</v>
      </c>
      <c r="AJ91" s="57">
        <f t="shared" si="36"/>
        <v>6</v>
      </c>
      <c r="AK91" s="57">
        <f t="shared" si="36"/>
        <v>6</v>
      </c>
      <c r="AL91" s="57">
        <f t="shared" si="36"/>
        <v>6</v>
      </c>
      <c r="AM91" s="57">
        <f t="shared" si="36"/>
        <v>0</v>
      </c>
      <c r="AN91" s="57">
        <f t="shared" si="36"/>
        <v>0</v>
      </c>
      <c r="AO91" s="57">
        <f t="shared" si="36"/>
        <v>0</v>
      </c>
      <c r="AP91" s="57">
        <f t="shared" si="36"/>
        <v>0</v>
      </c>
      <c r="AQ91" s="57">
        <f t="shared" si="36"/>
        <v>0</v>
      </c>
      <c r="AR91" s="57">
        <f t="shared" si="36"/>
        <v>0</v>
      </c>
      <c r="AS91" s="57">
        <f t="shared" si="36"/>
        <v>0</v>
      </c>
      <c r="AT91" s="57">
        <f t="shared" si="36"/>
        <v>0</v>
      </c>
      <c r="AU91" s="57">
        <f t="shared" si="36"/>
        <v>0</v>
      </c>
      <c r="AV91" s="533">
        <f t="shared" si="36"/>
        <v>0</v>
      </c>
      <c r="AW91" s="533">
        <f t="shared" si="36"/>
        <v>0</v>
      </c>
      <c r="AX91" s="57">
        <f t="shared" si="36"/>
        <v>0</v>
      </c>
      <c r="AY91" s="57">
        <f t="shared" si="36"/>
        <v>0</v>
      </c>
      <c r="AZ91" s="57">
        <f t="shared" si="36"/>
        <v>0</v>
      </c>
      <c r="BA91" s="57">
        <f t="shared" si="36"/>
        <v>0</v>
      </c>
      <c r="BB91" s="57">
        <f t="shared" si="36"/>
        <v>0</v>
      </c>
      <c r="BC91" s="57">
        <f t="shared" si="36"/>
        <v>0</v>
      </c>
      <c r="BD91" s="57">
        <f t="shared" si="36"/>
        <v>0</v>
      </c>
      <c r="BE91" s="57">
        <f t="shared" si="36"/>
        <v>0</v>
      </c>
      <c r="BF91" s="219">
        <f t="shared" si="30"/>
        <v>108</v>
      </c>
    </row>
    <row r="92" spans="1:58" ht="16.5">
      <c r="A92" s="592"/>
      <c r="B92" s="589" t="s">
        <v>37</v>
      </c>
      <c r="C92" s="590" t="s">
        <v>238</v>
      </c>
      <c r="D92" s="47" t="s">
        <v>107</v>
      </c>
      <c r="E92" s="54">
        <v>4</v>
      </c>
      <c r="F92" s="54">
        <v>4</v>
      </c>
      <c r="G92" s="54">
        <v>4</v>
      </c>
      <c r="H92" s="54">
        <v>4</v>
      </c>
      <c r="I92" s="54">
        <v>4</v>
      </c>
      <c r="J92" s="54">
        <v>4</v>
      </c>
      <c r="K92" s="54">
        <v>4</v>
      </c>
      <c r="L92" s="54">
        <v>4</v>
      </c>
      <c r="M92" s="54">
        <v>4</v>
      </c>
      <c r="N92" s="54"/>
      <c r="O92" s="54">
        <v>4</v>
      </c>
      <c r="P92" s="54">
        <v>4</v>
      </c>
      <c r="Q92" s="54">
        <v>4</v>
      </c>
      <c r="R92" s="54"/>
      <c r="S92" s="54">
        <v>4</v>
      </c>
      <c r="T92" s="54">
        <v>4</v>
      </c>
      <c r="U92" s="54"/>
      <c r="V92" s="532">
        <v>0</v>
      </c>
      <c r="W92" s="532">
        <v>0</v>
      </c>
      <c r="X92" s="55">
        <v>18</v>
      </c>
      <c r="Y92" s="55">
        <v>18</v>
      </c>
      <c r="Z92" s="55">
        <v>20</v>
      </c>
      <c r="AA92" s="55">
        <v>18</v>
      </c>
      <c r="AB92" s="55">
        <v>20</v>
      </c>
      <c r="AC92" s="55">
        <v>20</v>
      </c>
      <c r="AD92" s="55">
        <v>18</v>
      </c>
      <c r="AE92" s="55">
        <v>20</v>
      </c>
      <c r="AF92" s="55">
        <v>20</v>
      </c>
      <c r="AG92" s="55">
        <v>20</v>
      </c>
      <c r="AH92" s="55">
        <v>22</v>
      </c>
      <c r="AI92" s="55">
        <v>20</v>
      </c>
      <c r="AJ92" s="55">
        <v>14</v>
      </c>
      <c r="AK92" s="55">
        <v>14</v>
      </c>
      <c r="AL92" s="55">
        <v>14</v>
      </c>
      <c r="AM92" s="55"/>
      <c r="AN92" s="55"/>
      <c r="AO92" s="55"/>
      <c r="AP92" s="55"/>
      <c r="AQ92" s="55"/>
      <c r="AR92" s="55"/>
      <c r="AS92" s="55"/>
      <c r="AT92" s="54"/>
      <c r="AU92" s="52"/>
      <c r="AV92" s="532">
        <v>0</v>
      </c>
      <c r="AW92" s="532">
        <v>0</v>
      </c>
      <c r="AX92" s="52"/>
      <c r="AY92" s="52"/>
      <c r="AZ92" s="52"/>
      <c r="BA92" s="52"/>
      <c r="BB92" s="52"/>
      <c r="BC92" s="52"/>
      <c r="BD92" s="52"/>
      <c r="BE92" s="52"/>
      <c r="BF92" s="211">
        <f t="shared" si="30"/>
        <v>332</v>
      </c>
    </row>
    <row r="93" spans="1:58" ht="16.5">
      <c r="A93" s="592"/>
      <c r="B93" s="589"/>
      <c r="C93" s="590"/>
      <c r="D93" s="47" t="s">
        <v>108</v>
      </c>
      <c r="E93" s="54">
        <v>1</v>
      </c>
      <c r="F93" s="54">
        <v>1</v>
      </c>
      <c r="G93" s="54">
        <v>1</v>
      </c>
      <c r="H93" s="54">
        <v>1</v>
      </c>
      <c r="I93" s="54">
        <v>1</v>
      </c>
      <c r="J93" s="54">
        <v>1</v>
      </c>
      <c r="K93" s="54">
        <v>1</v>
      </c>
      <c r="L93" s="54">
        <v>1</v>
      </c>
      <c r="M93" s="54">
        <v>1</v>
      </c>
      <c r="N93" s="54"/>
      <c r="O93" s="54">
        <v>1</v>
      </c>
      <c r="P93" s="54">
        <v>2</v>
      </c>
      <c r="Q93" s="54">
        <v>1</v>
      </c>
      <c r="R93" s="54"/>
      <c r="S93" s="54">
        <v>2</v>
      </c>
      <c r="T93" s="54">
        <v>1</v>
      </c>
      <c r="U93" s="54"/>
      <c r="V93" s="532">
        <v>0</v>
      </c>
      <c r="W93" s="532">
        <v>0</v>
      </c>
      <c r="X93" s="55">
        <v>6</v>
      </c>
      <c r="Y93" s="55">
        <v>6</v>
      </c>
      <c r="Z93" s="55">
        <v>6</v>
      </c>
      <c r="AA93" s="55">
        <v>6</v>
      </c>
      <c r="AB93" s="55">
        <v>6</v>
      </c>
      <c r="AC93" s="55">
        <v>6</v>
      </c>
      <c r="AD93" s="55">
        <v>6</v>
      </c>
      <c r="AE93" s="55">
        <v>6</v>
      </c>
      <c r="AF93" s="55">
        <v>8</v>
      </c>
      <c r="AG93" s="55">
        <v>6</v>
      </c>
      <c r="AH93" s="55">
        <v>6</v>
      </c>
      <c r="AI93" s="55">
        <v>6</v>
      </c>
      <c r="AJ93" s="55">
        <v>6</v>
      </c>
      <c r="AK93" s="55">
        <v>6</v>
      </c>
      <c r="AL93" s="55">
        <v>6</v>
      </c>
      <c r="AM93" s="55"/>
      <c r="AN93" s="55"/>
      <c r="AO93" s="55"/>
      <c r="AP93" s="55"/>
      <c r="AQ93" s="55"/>
      <c r="AR93" s="56"/>
      <c r="AS93" s="54"/>
      <c r="AT93" s="54"/>
      <c r="AU93" s="52"/>
      <c r="AV93" s="532">
        <v>0</v>
      </c>
      <c r="AW93" s="532">
        <v>0</v>
      </c>
      <c r="AX93" s="52"/>
      <c r="AY93" s="52"/>
      <c r="AZ93" s="52"/>
      <c r="BA93" s="52"/>
      <c r="BB93" s="52"/>
      <c r="BC93" s="52"/>
      <c r="BD93" s="52"/>
      <c r="BE93" s="52"/>
      <c r="BF93" s="211">
        <f t="shared" si="30"/>
        <v>108</v>
      </c>
    </row>
    <row r="94" spans="1:58" ht="66">
      <c r="A94" s="592"/>
      <c r="B94" s="47" t="s">
        <v>38</v>
      </c>
      <c r="C94" s="279" t="s">
        <v>250</v>
      </c>
      <c r="D94" s="47" t="s">
        <v>107</v>
      </c>
      <c r="E94" s="54"/>
      <c r="F94" s="54"/>
      <c r="G94" s="54"/>
      <c r="H94" s="54"/>
      <c r="I94" s="54"/>
      <c r="J94" s="54"/>
      <c r="K94" s="54"/>
      <c r="L94" s="54"/>
      <c r="M94" s="55"/>
      <c r="N94" s="55">
        <v>36</v>
      </c>
      <c r="O94" s="55"/>
      <c r="P94" s="55"/>
      <c r="Q94" s="55"/>
      <c r="R94" s="55">
        <v>36</v>
      </c>
      <c r="S94" s="55"/>
      <c r="T94" s="55"/>
      <c r="U94" s="55"/>
      <c r="V94" s="532">
        <v>0</v>
      </c>
      <c r="W94" s="532">
        <v>0</v>
      </c>
      <c r="X94" s="55">
        <v>6</v>
      </c>
      <c r="Y94" s="55">
        <v>6</v>
      </c>
      <c r="Z94" s="55">
        <v>6</v>
      </c>
      <c r="AA94" s="55">
        <v>6</v>
      </c>
      <c r="AB94" s="55">
        <v>6</v>
      </c>
      <c r="AC94" s="55">
        <v>6</v>
      </c>
      <c r="AD94" s="55">
        <v>6</v>
      </c>
      <c r="AE94" s="55">
        <v>6</v>
      </c>
      <c r="AF94" s="55">
        <v>6</v>
      </c>
      <c r="AG94" s="55">
        <v>6</v>
      </c>
      <c r="AH94" s="55">
        <v>6</v>
      </c>
      <c r="AI94" s="55">
        <v>6</v>
      </c>
      <c r="AJ94" s="55">
        <v>12</v>
      </c>
      <c r="AK94" s="55">
        <v>12</v>
      </c>
      <c r="AL94" s="55">
        <v>12</v>
      </c>
      <c r="AM94" s="55"/>
      <c r="AN94" s="55"/>
      <c r="AO94" s="55"/>
      <c r="AP94" s="55">
        <v>18</v>
      </c>
      <c r="AQ94" s="55">
        <v>18</v>
      </c>
      <c r="AR94" s="55"/>
      <c r="AS94" s="55"/>
      <c r="AT94" s="55"/>
      <c r="AU94" s="55"/>
      <c r="AV94" s="532">
        <v>0</v>
      </c>
      <c r="AW94" s="532">
        <v>0</v>
      </c>
      <c r="AX94" s="52"/>
      <c r="AY94" s="52"/>
      <c r="AZ94" s="52"/>
      <c r="BA94" s="52"/>
      <c r="BB94" s="52"/>
      <c r="BC94" s="52"/>
      <c r="BD94" s="52"/>
      <c r="BE94" s="52"/>
      <c r="BF94" s="211">
        <f t="shared" si="30"/>
        <v>216</v>
      </c>
    </row>
    <row r="95" spans="1:58" ht="74.25">
      <c r="A95" s="592"/>
      <c r="B95" s="47" t="s">
        <v>39</v>
      </c>
      <c r="C95" s="283" t="s">
        <v>251</v>
      </c>
      <c r="D95" s="46" t="s">
        <v>107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  <c r="Q95" s="52"/>
      <c r="R95" s="52"/>
      <c r="S95" s="52"/>
      <c r="T95" s="52"/>
      <c r="U95" s="52"/>
      <c r="V95" s="532">
        <v>0</v>
      </c>
      <c r="W95" s="532">
        <v>0</v>
      </c>
      <c r="X95" s="52"/>
      <c r="Y95" s="52"/>
      <c r="Z95" s="55"/>
      <c r="AA95" s="55"/>
      <c r="AB95" s="55"/>
      <c r="AC95" s="54"/>
      <c r="AD95" s="54"/>
      <c r="AE95" s="54"/>
      <c r="AF95" s="54"/>
      <c r="AG95" s="54"/>
      <c r="AH95" s="54"/>
      <c r="AI95" s="54"/>
      <c r="AJ95" s="54"/>
      <c r="AK95" s="54"/>
      <c r="AL95" s="55"/>
      <c r="AM95" s="54"/>
      <c r="AN95" s="54"/>
      <c r="AO95" s="54"/>
      <c r="AP95" s="54"/>
      <c r="AQ95" s="54">
        <v>18</v>
      </c>
      <c r="AR95" s="54">
        <v>36</v>
      </c>
      <c r="AS95" s="51">
        <v>36</v>
      </c>
      <c r="AT95" s="51">
        <v>36</v>
      </c>
      <c r="AU95" s="52">
        <v>18</v>
      </c>
      <c r="AV95" s="532">
        <v>0</v>
      </c>
      <c r="AW95" s="532"/>
      <c r="AX95" s="52"/>
      <c r="AY95" s="52"/>
      <c r="AZ95" s="52"/>
      <c r="BA95" s="52"/>
      <c r="BB95" s="52"/>
      <c r="BC95" s="52"/>
      <c r="BD95" s="52"/>
      <c r="BE95" s="52"/>
      <c r="BF95" s="220">
        <f>SUM(E95:BE95)</f>
        <v>144</v>
      </c>
    </row>
    <row r="96" spans="1:58" ht="20.25" customHeight="1">
      <c r="A96" s="592"/>
      <c r="B96" s="566" t="s">
        <v>50</v>
      </c>
      <c r="C96" s="569" t="s">
        <v>239</v>
      </c>
      <c r="D96" s="9" t="s">
        <v>107</v>
      </c>
      <c r="E96" s="57">
        <f>E98</f>
        <v>0</v>
      </c>
      <c r="F96" s="57">
        <f aca="true" t="shared" si="37" ref="F96:BE96">F98</f>
        <v>0</v>
      </c>
      <c r="G96" s="57">
        <f t="shared" si="37"/>
        <v>0</v>
      </c>
      <c r="H96" s="57">
        <f t="shared" si="37"/>
        <v>0</v>
      </c>
      <c r="I96" s="57">
        <f t="shared" si="37"/>
        <v>0</v>
      </c>
      <c r="J96" s="57">
        <f t="shared" si="37"/>
        <v>0</v>
      </c>
      <c r="K96" s="57">
        <f t="shared" si="37"/>
        <v>0</v>
      </c>
      <c r="L96" s="57">
        <f t="shared" si="37"/>
        <v>0</v>
      </c>
      <c r="M96" s="57">
        <f t="shared" si="37"/>
        <v>0</v>
      </c>
      <c r="N96" s="57">
        <f t="shared" si="37"/>
        <v>0</v>
      </c>
      <c r="O96" s="57">
        <f t="shared" si="37"/>
        <v>0</v>
      </c>
      <c r="P96" s="57">
        <f t="shared" si="37"/>
        <v>0</v>
      </c>
      <c r="Q96" s="57">
        <f t="shared" si="37"/>
        <v>0</v>
      </c>
      <c r="R96" s="57">
        <f t="shared" si="37"/>
        <v>0</v>
      </c>
      <c r="S96" s="57">
        <f t="shared" si="37"/>
        <v>0</v>
      </c>
      <c r="T96" s="57">
        <f t="shared" si="37"/>
        <v>0</v>
      </c>
      <c r="U96" s="57">
        <f t="shared" si="37"/>
        <v>0</v>
      </c>
      <c r="V96" s="533">
        <f t="shared" si="37"/>
        <v>0</v>
      </c>
      <c r="W96" s="533">
        <f t="shared" si="37"/>
        <v>0</v>
      </c>
      <c r="X96" s="57">
        <f t="shared" si="37"/>
        <v>0</v>
      </c>
      <c r="Y96" s="57">
        <f t="shared" si="37"/>
        <v>0</v>
      </c>
      <c r="Z96" s="57">
        <f t="shared" si="37"/>
        <v>0</v>
      </c>
      <c r="AA96" s="57">
        <f t="shared" si="37"/>
        <v>0</v>
      </c>
      <c r="AB96" s="57">
        <f t="shared" si="37"/>
        <v>0</v>
      </c>
      <c r="AC96" s="57">
        <f t="shared" si="37"/>
        <v>0</v>
      </c>
      <c r="AD96" s="57">
        <f t="shared" si="37"/>
        <v>0</v>
      </c>
      <c r="AE96" s="57">
        <f t="shared" si="37"/>
        <v>0</v>
      </c>
      <c r="AF96" s="57">
        <f t="shared" si="37"/>
        <v>0</v>
      </c>
      <c r="AG96" s="57">
        <f t="shared" si="37"/>
        <v>0</v>
      </c>
      <c r="AH96" s="57">
        <f t="shared" si="37"/>
        <v>0</v>
      </c>
      <c r="AI96" s="57">
        <f t="shared" si="37"/>
        <v>0</v>
      </c>
      <c r="AJ96" s="57">
        <f t="shared" si="37"/>
        <v>0</v>
      </c>
      <c r="AK96" s="57">
        <f t="shared" si="37"/>
        <v>0</v>
      </c>
      <c r="AL96" s="57">
        <f t="shared" si="37"/>
        <v>0</v>
      </c>
      <c r="AM96" s="57">
        <f t="shared" si="37"/>
        <v>3</v>
      </c>
      <c r="AN96" s="57">
        <f t="shared" si="37"/>
        <v>12</v>
      </c>
      <c r="AO96" s="57">
        <f t="shared" si="37"/>
        <v>30</v>
      </c>
      <c r="AP96" s="57">
        <f t="shared" si="37"/>
        <v>12</v>
      </c>
      <c r="AQ96" s="57">
        <f t="shared" si="37"/>
        <v>0</v>
      </c>
      <c r="AR96" s="57">
        <f t="shared" si="37"/>
        <v>0</v>
      </c>
      <c r="AS96" s="57">
        <f t="shared" si="37"/>
        <v>0</v>
      </c>
      <c r="AT96" s="57">
        <f t="shared" si="37"/>
        <v>0</v>
      </c>
      <c r="AU96" s="57">
        <f t="shared" si="37"/>
        <v>0</v>
      </c>
      <c r="AV96" s="533">
        <f t="shared" si="37"/>
        <v>0</v>
      </c>
      <c r="AW96" s="533">
        <f t="shared" si="37"/>
        <v>0</v>
      </c>
      <c r="AX96" s="57">
        <f t="shared" si="37"/>
        <v>0</v>
      </c>
      <c r="AY96" s="57">
        <f t="shared" si="37"/>
        <v>0</v>
      </c>
      <c r="AZ96" s="57">
        <f t="shared" si="37"/>
        <v>0</v>
      </c>
      <c r="BA96" s="57">
        <f t="shared" si="37"/>
        <v>0</v>
      </c>
      <c r="BB96" s="57">
        <f t="shared" si="37"/>
        <v>0</v>
      </c>
      <c r="BC96" s="57">
        <f t="shared" si="37"/>
        <v>0</v>
      </c>
      <c r="BD96" s="57">
        <f t="shared" si="37"/>
        <v>0</v>
      </c>
      <c r="BE96" s="57">
        <f t="shared" si="37"/>
        <v>0</v>
      </c>
      <c r="BF96" s="219">
        <f t="shared" si="30"/>
        <v>57</v>
      </c>
    </row>
    <row r="97" spans="1:58" ht="21.75" customHeight="1">
      <c r="A97" s="592"/>
      <c r="B97" s="566"/>
      <c r="C97" s="569"/>
      <c r="D97" s="9" t="s">
        <v>108</v>
      </c>
      <c r="E97" s="57">
        <f>E99</f>
        <v>0</v>
      </c>
      <c r="F97" s="57">
        <f aca="true" t="shared" si="38" ref="F97:BE97">F99</f>
        <v>0</v>
      </c>
      <c r="G97" s="57">
        <f t="shared" si="38"/>
        <v>0</v>
      </c>
      <c r="H97" s="57">
        <f t="shared" si="38"/>
        <v>0</v>
      </c>
      <c r="I97" s="57">
        <f t="shared" si="38"/>
        <v>0</v>
      </c>
      <c r="J97" s="57">
        <f t="shared" si="38"/>
        <v>0</v>
      </c>
      <c r="K97" s="57">
        <f t="shared" si="38"/>
        <v>0</v>
      </c>
      <c r="L97" s="57">
        <f t="shared" si="38"/>
        <v>0</v>
      </c>
      <c r="M97" s="57">
        <f t="shared" si="38"/>
        <v>0</v>
      </c>
      <c r="N97" s="57">
        <f t="shared" si="38"/>
        <v>0</v>
      </c>
      <c r="O97" s="57">
        <f t="shared" si="38"/>
        <v>0</v>
      </c>
      <c r="P97" s="57">
        <f t="shared" si="38"/>
        <v>0</v>
      </c>
      <c r="Q97" s="57">
        <f t="shared" si="38"/>
        <v>0</v>
      </c>
      <c r="R97" s="57">
        <f t="shared" si="38"/>
        <v>0</v>
      </c>
      <c r="S97" s="57">
        <f t="shared" si="38"/>
        <v>0</v>
      </c>
      <c r="T97" s="57">
        <f t="shared" si="38"/>
        <v>0</v>
      </c>
      <c r="U97" s="57">
        <f t="shared" si="38"/>
        <v>0</v>
      </c>
      <c r="V97" s="533">
        <f t="shared" si="38"/>
        <v>0</v>
      </c>
      <c r="W97" s="533">
        <f t="shared" si="38"/>
        <v>0</v>
      </c>
      <c r="X97" s="57">
        <f t="shared" si="38"/>
        <v>0</v>
      </c>
      <c r="Y97" s="57">
        <f t="shared" si="38"/>
        <v>0</v>
      </c>
      <c r="Z97" s="57">
        <f t="shared" si="38"/>
        <v>0</v>
      </c>
      <c r="AA97" s="57">
        <f t="shared" si="38"/>
        <v>0</v>
      </c>
      <c r="AB97" s="57">
        <f t="shared" si="38"/>
        <v>0</v>
      </c>
      <c r="AC97" s="57">
        <f t="shared" si="38"/>
        <v>0</v>
      </c>
      <c r="AD97" s="57">
        <f t="shared" si="38"/>
        <v>0</v>
      </c>
      <c r="AE97" s="57">
        <f t="shared" si="38"/>
        <v>0</v>
      </c>
      <c r="AF97" s="57">
        <f t="shared" si="38"/>
        <v>0</v>
      </c>
      <c r="AG97" s="57">
        <f t="shared" si="38"/>
        <v>0</v>
      </c>
      <c r="AH97" s="57">
        <f t="shared" si="38"/>
        <v>0</v>
      </c>
      <c r="AI97" s="57">
        <f t="shared" si="38"/>
        <v>0</v>
      </c>
      <c r="AJ97" s="57">
        <f t="shared" si="38"/>
        <v>0</v>
      </c>
      <c r="AK97" s="57">
        <f t="shared" si="38"/>
        <v>0</v>
      </c>
      <c r="AL97" s="57">
        <f t="shared" si="38"/>
        <v>0</v>
      </c>
      <c r="AM97" s="57">
        <f t="shared" si="38"/>
        <v>0</v>
      </c>
      <c r="AN97" s="57">
        <f t="shared" si="38"/>
        <v>8</v>
      </c>
      <c r="AO97" s="57">
        <f t="shared" si="38"/>
        <v>10</v>
      </c>
      <c r="AP97" s="57">
        <f t="shared" si="38"/>
        <v>6</v>
      </c>
      <c r="AQ97" s="57">
        <f t="shared" si="38"/>
        <v>0</v>
      </c>
      <c r="AR97" s="57">
        <f t="shared" si="38"/>
        <v>0</v>
      </c>
      <c r="AS97" s="57">
        <f t="shared" si="38"/>
        <v>0</v>
      </c>
      <c r="AT97" s="57">
        <f t="shared" si="38"/>
        <v>0</v>
      </c>
      <c r="AU97" s="57">
        <f t="shared" si="38"/>
        <v>0</v>
      </c>
      <c r="AV97" s="533">
        <f t="shared" si="38"/>
        <v>0</v>
      </c>
      <c r="AW97" s="533">
        <f t="shared" si="38"/>
        <v>0</v>
      </c>
      <c r="AX97" s="57">
        <f t="shared" si="38"/>
        <v>0</v>
      </c>
      <c r="AY97" s="57">
        <f t="shared" si="38"/>
        <v>0</v>
      </c>
      <c r="AZ97" s="57">
        <f t="shared" si="38"/>
        <v>0</v>
      </c>
      <c r="BA97" s="57">
        <f t="shared" si="38"/>
        <v>0</v>
      </c>
      <c r="BB97" s="57">
        <f t="shared" si="38"/>
        <v>0</v>
      </c>
      <c r="BC97" s="57">
        <f t="shared" si="38"/>
        <v>0</v>
      </c>
      <c r="BD97" s="57">
        <f t="shared" si="38"/>
        <v>0</v>
      </c>
      <c r="BE97" s="57">
        <f t="shared" si="38"/>
        <v>0</v>
      </c>
      <c r="BF97" s="219">
        <f t="shared" si="30"/>
        <v>24</v>
      </c>
    </row>
    <row r="98" spans="1:58" ht="20.25" customHeight="1">
      <c r="A98" s="592"/>
      <c r="B98" s="589" t="s">
        <v>51</v>
      </c>
      <c r="C98" s="590" t="s">
        <v>240</v>
      </c>
      <c r="D98" s="47" t="s">
        <v>107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32">
        <v>0</v>
      </c>
      <c r="W98" s="532">
        <v>0</v>
      </c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>
        <v>3</v>
      </c>
      <c r="AN98" s="55">
        <v>12</v>
      </c>
      <c r="AO98" s="55">
        <v>30</v>
      </c>
      <c r="AP98" s="55">
        <v>12</v>
      </c>
      <c r="AQ98" s="55"/>
      <c r="AR98" s="55"/>
      <c r="AS98" s="55"/>
      <c r="AT98" s="55"/>
      <c r="AU98" s="55"/>
      <c r="AV98" s="532">
        <v>0</v>
      </c>
      <c r="AW98" s="532">
        <v>0</v>
      </c>
      <c r="AX98" s="52"/>
      <c r="AY98" s="52"/>
      <c r="AZ98" s="52"/>
      <c r="BA98" s="52"/>
      <c r="BB98" s="52"/>
      <c r="BC98" s="52"/>
      <c r="BD98" s="52"/>
      <c r="BE98" s="52"/>
      <c r="BF98" s="211">
        <f t="shared" si="30"/>
        <v>57</v>
      </c>
    </row>
    <row r="99" spans="1:58" ht="22.5" customHeight="1">
      <c r="A99" s="592"/>
      <c r="B99" s="589"/>
      <c r="C99" s="590"/>
      <c r="D99" s="47" t="s">
        <v>108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32">
        <v>0</v>
      </c>
      <c r="W99" s="532">
        <v>0</v>
      </c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>
        <v>8</v>
      </c>
      <c r="AO99" s="55">
        <v>10</v>
      </c>
      <c r="AP99" s="55">
        <v>6</v>
      </c>
      <c r="AQ99" s="55"/>
      <c r="AR99" s="55"/>
      <c r="AS99" s="55"/>
      <c r="AT99" s="55"/>
      <c r="AU99" s="55"/>
      <c r="AV99" s="532">
        <v>0</v>
      </c>
      <c r="AW99" s="532">
        <v>0</v>
      </c>
      <c r="AX99" s="52"/>
      <c r="AY99" s="52"/>
      <c r="AZ99" s="52"/>
      <c r="BA99" s="52"/>
      <c r="BB99" s="52"/>
      <c r="BC99" s="52"/>
      <c r="BD99" s="52"/>
      <c r="BE99" s="52"/>
      <c r="BF99" s="211">
        <f t="shared" si="30"/>
        <v>24</v>
      </c>
    </row>
    <row r="100" spans="1:58" ht="15" customHeight="1">
      <c r="A100" s="592"/>
      <c r="B100" s="594" t="s">
        <v>42</v>
      </c>
      <c r="C100" s="594" t="s">
        <v>368</v>
      </c>
      <c r="D100" s="9" t="s">
        <v>107</v>
      </c>
      <c r="E100" s="54"/>
      <c r="F100" s="54"/>
      <c r="G100" s="54"/>
      <c r="H100" s="54"/>
      <c r="I100" s="54"/>
      <c r="J100" s="54"/>
      <c r="K100" s="54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32">
        <v>0</v>
      </c>
      <c r="W100" s="532">
        <v>0</v>
      </c>
      <c r="X100" s="169">
        <v>2</v>
      </c>
      <c r="Y100" s="169">
        <v>2</v>
      </c>
      <c r="Z100" s="169">
        <v>2</v>
      </c>
      <c r="AA100" s="169">
        <v>2</v>
      </c>
      <c r="AB100" s="169">
        <v>2</v>
      </c>
      <c r="AC100" s="169">
        <v>2</v>
      </c>
      <c r="AD100" s="169">
        <v>2</v>
      </c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55"/>
      <c r="AV100" s="540">
        <v>0</v>
      </c>
      <c r="AW100" s="532">
        <v>0</v>
      </c>
      <c r="AX100" s="58"/>
      <c r="AY100" s="58"/>
      <c r="AZ100" s="58"/>
      <c r="BA100" s="58"/>
      <c r="BB100" s="58"/>
      <c r="BC100" s="58"/>
      <c r="BD100" s="58"/>
      <c r="BE100" s="58"/>
      <c r="BF100" s="213">
        <f t="shared" si="30"/>
        <v>14</v>
      </c>
    </row>
    <row r="101" spans="1:58" ht="14.25" customHeight="1">
      <c r="A101" s="592"/>
      <c r="B101" s="594"/>
      <c r="C101" s="594"/>
      <c r="D101" s="9" t="s">
        <v>108</v>
      </c>
      <c r="E101" s="54"/>
      <c r="F101" s="54"/>
      <c r="G101" s="54"/>
      <c r="H101" s="54"/>
      <c r="I101" s="54"/>
      <c r="J101" s="54"/>
      <c r="K101" s="54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32">
        <v>0</v>
      </c>
      <c r="W101" s="532">
        <v>0</v>
      </c>
      <c r="X101" s="169">
        <v>2</v>
      </c>
      <c r="Y101" s="169">
        <v>2</v>
      </c>
      <c r="Z101" s="169">
        <v>2</v>
      </c>
      <c r="AA101" s="169">
        <v>2</v>
      </c>
      <c r="AB101" s="169">
        <v>2</v>
      </c>
      <c r="AC101" s="169">
        <v>2</v>
      </c>
      <c r="AD101" s="169">
        <v>2</v>
      </c>
      <c r="AE101" s="55"/>
      <c r="AF101" s="55"/>
      <c r="AG101" s="55"/>
      <c r="AH101" s="55"/>
      <c r="AI101" s="55"/>
      <c r="AJ101" s="55"/>
      <c r="AK101" s="55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55"/>
      <c r="AV101" s="540">
        <v>0</v>
      </c>
      <c r="AW101" s="532">
        <v>0</v>
      </c>
      <c r="AX101" s="58"/>
      <c r="AY101" s="58"/>
      <c r="AZ101" s="58"/>
      <c r="BA101" s="58"/>
      <c r="BB101" s="58"/>
      <c r="BC101" s="58"/>
      <c r="BD101" s="58"/>
      <c r="BE101" s="58"/>
      <c r="BF101" s="213">
        <f t="shared" si="30"/>
        <v>14</v>
      </c>
    </row>
    <row r="102" spans="1:58" ht="18" customHeight="1">
      <c r="A102" s="592"/>
      <c r="B102" s="594" t="s">
        <v>115</v>
      </c>
      <c r="C102" s="594"/>
      <c r="D102" s="594"/>
      <c r="E102" s="171">
        <f aca="true" t="shared" si="39" ref="E102:AJ102">E58+E72+E80+E86</f>
        <v>36</v>
      </c>
      <c r="F102" s="171">
        <f t="shared" si="39"/>
        <v>36</v>
      </c>
      <c r="G102" s="171">
        <f t="shared" si="39"/>
        <v>36</v>
      </c>
      <c r="H102" s="171">
        <f t="shared" si="39"/>
        <v>36</v>
      </c>
      <c r="I102" s="171">
        <f t="shared" si="39"/>
        <v>36</v>
      </c>
      <c r="J102" s="171">
        <f t="shared" si="39"/>
        <v>36</v>
      </c>
      <c r="K102" s="171">
        <f t="shared" si="39"/>
        <v>36</v>
      </c>
      <c r="L102" s="171">
        <f t="shared" si="39"/>
        <v>36</v>
      </c>
      <c r="M102" s="171">
        <f t="shared" si="39"/>
        <v>36</v>
      </c>
      <c r="N102" s="171">
        <f t="shared" si="39"/>
        <v>36</v>
      </c>
      <c r="O102" s="171">
        <f t="shared" si="39"/>
        <v>36</v>
      </c>
      <c r="P102" s="171">
        <f t="shared" si="39"/>
        <v>36</v>
      </c>
      <c r="Q102" s="171">
        <f t="shared" si="39"/>
        <v>36</v>
      </c>
      <c r="R102" s="171">
        <f t="shared" si="39"/>
        <v>36</v>
      </c>
      <c r="S102" s="171">
        <f t="shared" si="39"/>
        <v>36</v>
      </c>
      <c r="T102" s="171">
        <f t="shared" si="39"/>
        <v>36</v>
      </c>
      <c r="U102" s="539">
        <f t="shared" si="39"/>
        <v>0</v>
      </c>
      <c r="V102" s="531">
        <f t="shared" si="39"/>
        <v>0</v>
      </c>
      <c r="W102" s="531">
        <f t="shared" si="39"/>
        <v>0</v>
      </c>
      <c r="X102" s="171">
        <f t="shared" si="39"/>
        <v>36</v>
      </c>
      <c r="Y102" s="171">
        <f t="shared" si="39"/>
        <v>36</v>
      </c>
      <c r="Z102" s="171">
        <f t="shared" si="39"/>
        <v>36</v>
      </c>
      <c r="AA102" s="171">
        <f t="shared" si="39"/>
        <v>36</v>
      </c>
      <c r="AB102" s="171">
        <f t="shared" si="39"/>
        <v>36</v>
      </c>
      <c r="AC102" s="171">
        <f t="shared" si="39"/>
        <v>36</v>
      </c>
      <c r="AD102" s="171">
        <f t="shared" si="39"/>
        <v>36</v>
      </c>
      <c r="AE102" s="171">
        <f t="shared" si="39"/>
        <v>36</v>
      </c>
      <c r="AF102" s="171">
        <f t="shared" si="39"/>
        <v>36</v>
      </c>
      <c r="AG102" s="171">
        <f t="shared" si="39"/>
        <v>36</v>
      </c>
      <c r="AH102" s="171">
        <f t="shared" si="39"/>
        <v>36</v>
      </c>
      <c r="AI102" s="171">
        <f t="shared" si="39"/>
        <v>36</v>
      </c>
      <c r="AJ102" s="171">
        <f t="shared" si="39"/>
        <v>36</v>
      </c>
      <c r="AK102" s="171">
        <f aca="true" t="shared" si="40" ref="AK102:BE102">AK58+AK72+AK80+AK86</f>
        <v>36</v>
      </c>
      <c r="AL102" s="171">
        <f t="shared" si="40"/>
        <v>36</v>
      </c>
      <c r="AM102" s="539">
        <f t="shared" si="40"/>
        <v>30</v>
      </c>
      <c r="AN102" s="539">
        <f t="shared" si="40"/>
        <v>30</v>
      </c>
      <c r="AO102" s="171">
        <f t="shared" si="40"/>
        <v>36</v>
      </c>
      <c r="AP102" s="539">
        <f t="shared" si="40"/>
        <v>30</v>
      </c>
      <c r="AQ102" s="171">
        <f t="shared" si="40"/>
        <v>36</v>
      </c>
      <c r="AR102" s="171">
        <f t="shared" si="40"/>
        <v>36</v>
      </c>
      <c r="AS102" s="171">
        <f t="shared" si="40"/>
        <v>36</v>
      </c>
      <c r="AT102" s="171">
        <f t="shared" si="40"/>
        <v>36</v>
      </c>
      <c r="AU102" s="539">
        <f t="shared" si="40"/>
        <v>18</v>
      </c>
      <c r="AV102" s="531">
        <f t="shared" si="40"/>
        <v>0</v>
      </c>
      <c r="AW102" s="531">
        <f t="shared" si="40"/>
        <v>0</v>
      </c>
      <c r="AX102" s="171">
        <f t="shared" si="40"/>
        <v>0</v>
      </c>
      <c r="AY102" s="171">
        <f t="shared" si="40"/>
        <v>0</v>
      </c>
      <c r="AZ102" s="171">
        <f t="shared" si="40"/>
        <v>0</v>
      </c>
      <c r="BA102" s="171">
        <f t="shared" si="40"/>
        <v>0</v>
      </c>
      <c r="BB102" s="171">
        <f t="shared" si="40"/>
        <v>0</v>
      </c>
      <c r="BC102" s="171">
        <f t="shared" si="40"/>
        <v>0</v>
      </c>
      <c r="BD102" s="171">
        <f t="shared" si="40"/>
        <v>0</v>
      </c>
      <c r="BE102" s="171">
        <f t="shared" si="40"/>
        <v>0</v>
      </c>
      <c r="BF102" s="213">
        <f t="shared" si="30"/>
        <v>1404</v>
      </c>
    </row>
    <row r="103" spans="1:58" ht="18" customHeight="1">
      <c r="A103" s="592"/>
      <c r="B103" s="594" t="s">
        <v>116</v>
      </c>
      <c r="C103" s="594"/>
      <c r="D103" s="594"/>
      <c r="E103" s="171">
        <f aca="true" t="shared" si="41" ref="E103:AJ103">E59+E73+E81+E87</f>
        <v>11</v>
      </c>
      <c r="F103" s="171">
        <f t="shared" si="41"/>
        <v>14.5</v>
      </c>
      <c r="G103" s="171">
        <f t="shared" si="41"/>
        <v>12</v>
      </c>
      <c r="H103" s="171">
        <f t="shared" si="41"/>
        <v>12</v>
      </c>
      <c r="I103" s="171">
        <f t="shared" si="41"/>
        <v>13</v>
      </c>
      <c r="J103" s="171">
        <f t="shared" si="41"/>
        <v>12</v>
      </c>
      <c r="K103" s="171">
        <f t="shared" si="41"/>
        <v>14</v>
      </c>
      <c r="L103" s="171">
        <f t="shared" si="41"/>
        <v>12.5</v>
      </c>
      <c r="M103" s="171">
        <f t="shared" si="41"/>
        <v>14</v>
      </c>
      <c r="N103" s="171">
        <f t="shared" si="41"/>
        <v>0</v>
      </c>
      <c r="O103" s="171">
        <f t="shared" si="41"/>
        <v>14.5</v>
      </c>
      <c r="P103" s="171">
        <f t="shared" si="41"/>
        <v>15</v>
      </c>
      <c r="Q103" s="171">
        <f t="shared" si="41"/>
        <v>14.5</v>
      </c>
      <c r="R103" s="171">
        <f t="shared" si="41"/>
        <v>0</v>
      </c>
      <c r="S103" s="171">
        <f t="shared" si="41"/>
        <v>16</v>
      </c>
      <c r="T103" s="171">
        <f t="shared" si="41"/>
        <v>14</v>
      </c>
      <c r="U103" s="171">
        <f t="shared" si="41"/>
        <v>0</v>
      </c>
      <c r="V103" s="531">
        <f t="shared" si="41"/>
        <v>0</v>
      </c>
      <c r="W103" s="531">
        <f t="shared" si="41"/>
        <v>0</v>
      </c>
      <c r="X103" s="171">
        <f t="shared" si="41"/>
        <v>12</v>
      </c>
      <c r="Y103" s="171">
        <f t="shared" si="41"/>
        <v>13</v>
      </c>
      <c r="Z103" s="171">
        <f t="shared" si="41"/>
        <v>12</v>
      </c>
      <c r="AA103" s="171">
        <f t="shared" si="41"/>
        <v>12</v>
      </c>
      <c r="AB103" s="171">
        <f t="shared" si="41"/>
        <v>11</v>
      </c>
      <c r="AC103" s="171">
        <f t="shared" si="41"/>
        <v>12</v>
      </c>
      <c r="AD103" s="171">
        <f t="shared" si="41"/>
        <v>11</v>
      </c>
      <c r="AE103" s="171">
        <f t="shared" si="41"/>
        <v>9</v>
      </c>
      <c r="AF103" s="171">
        <f t="shared" si="41"/>
        <v>11</v>
      </c>
      <c r="AG103" s="171">
        <f t="shared" si="41"/>
        <v>10</v>
      </c>
      <c r="AH103" s="171">
        <f t="shared" si="41"/>
        <v>9</v>
      </c>
      <c r="AI103" s="171">
        <f t="shared" si="41"/>
        <v>10</v>
      </c>
      <c r="AJ103" s="171">
        <f t="shared" si="41"/>
        <v>10</v>
      </c>
      <c r="AK103" s="171">
        <f aca="true" t="shared" si="42" ref="AK103:BE103">AK59+AK73+AK81+AK87</f>
        <v>10</v>
      </c>
      <c r="AL103" s="171">
        <f t="shared" si="42"/>
        <v>10</v>
      </c>
      <c r="AM103" s="171">
        <f t="shared" si="42"/>
        <v>2</v>
      </c>
      <c r="AN103" s="171">
        <f t="shared" si="42"/>
        <v>10</v>
      </c>
      <c r="AO103" s="171">
        <f t="shared" si="42"/>
        <v>12</v>
      </c>
      <c r="AP103" s="171">
        <f t="shared" si="42"/>
        <v>6</v>
      </c>
      <c r="AQ103" s="171">
        <f t="shared" si="42"/>
        <v>0</v>
      </c>
      <c r="AR103" s="171">
        <f t="shared" si="42"/>
        <v>0</v>
      </c>
      <c r="AS103" s="171">
        <f t="shared" si="42"/>
        <v>0</v>
      </c>
      <c r="AT103" s="171">
        <f t="shared" si="42"/>
        <v>0</v>
      </c>
      <c r="AU103" s="171">
        <f t="shared" si="42"/>
        <v>0</v>
      </c>
      <c r="AV103" s="531">
        <f t="shared" si="42"/>
        <v>0</v>
      </c>
      <c r="AW103" s="531">
        <f t="shared" si="42"/>
        <v>0</v>
      </c>
      <c r="AX103" s="171">
        <f t="shared" si="42"/>
        <v>0</v>
      </c>
      <c r="AY103" s="171">
        <f t="shared" si="42"/>
        <v>0</v>
      </c>
      <c r="AZ103" s="171">
        <f t="shared" si="42"/>
        <v>0</v>
      </c>
      <c r="BA103" s="171">
        <f t="shared" si="42"/>
        <v>0</v>
      </c>
      <c r="BB103" s="171">
        <f t="shared" si="42"/>
        <v>0</v>
      </c>
      <c r="BC103" s="171">
        <f t="shared" si="42"/>
        <v>0</v>
      </c>
      <c r="BD103" s="171">
        <f t="shared" si="42"/>
        <v>0</v>
      </c>
      <c r="BE103" s="171">
        <f t="shared" si="42"/>
        <v>0</v>
      </c>
      <c r="BF103" s="213">
        <f>SUM(E103:BE103)</f>
        <v>381</v>
      </c>
    </row>
    <row r="104" spans="1:58" ht="15" customHeight="1" thickBot="1">
      <c r="A104" s="593"/>
      <c r="B104" s="565" t="s">
        <v>117</v>
      </c>
      <c r="C104" s="565"/>
      <c r="D104" s="565"/>
      <c r="E104" s="280">
        <f aca="true" t="shared" si="43" ref="E104:AJ104">E102+E103</f>
        <v>47</v>
      </c>
      <c r="F104" s="280">
        <f t="shared" si="43"/>
        <v>50.5</v>
      </c>
      <c r="G104" s="280">
        <f t="shared" si="43"/>
        <v>48</v>
      </c>
      <c r="H104" s="280">
        <f t="shared" si="43"/>
        <v>48</v>
      </c>
      <c r="I104" s="280">
        <f t="shared" si="43"/>
        <v>49</v>
      </c>
      <c r="J104" s="280">
        <f t="shared" si="43"/>
        <v>48</v>
      </c>
      <c r="K104" s="280">
        <f t="shared" si="43"/>
        <v>50</v>
      </c>
      <c r="L104" s="280">
        <f t="shared" si="43"/>
        <v>48.5</v>
      </c>
      <c r="M104" s="280">
        <f t="shared" si="43"/>
        <v>50</v>
      </c>
      <c r="N104" s="280">
        <f t="shared" si="43"/>
        <v>36</v>
      </c>
      <c r="O104" s="280">
        <f t="shared" si="43"/>
        <v>50.5</v>
      </c>
      <c r="P104" s="280">
        <f t="shared" si="43"/>
        <v>51</v>
      </c>
      <c r="Q104" s="280">
        <f t="shared" si="43"/>
        <v>50.5</v>
      </c>
      <c r="R104" s="280">
        <f t="shared" si="43"/>
        <v>36</v>
      </c>
      <c r="S104" s="280">
        <f t="shared" si="43"/>
        <v>52</v>
      </c>
      <c r="T104" s="280">
        <f t="shared" si="43"/>
        <v>50</v>
      </c>
      <c r="U104" s="280">
        <f t="shared" si="43"/>
        <v>0</v>
      </c>
      <c r="V104" s="534">
        <f t="shared" si="43"/>
        <v>0</v>
      </c>
      <c r="W104" s="534">
        <f t="shared" si="43"/>
        <v>0</v>
      </c>
      <c r="X104" s="280">
        <f t="shared" si="43"/>
        <v>48</v>
      </c>
      <c r="Y104" s="280">
        <f t="shared" si="43"/>
        <v>49</v>
      </c>
      <c r="Z104" s="280">
        <f t="shared" si="43"/>
        <v>48</v>
      </c>
      <c r="AA104" s="280">
        <f t="shared" si="43"/>
        <v>48</v>
      </c>
      <c r="AB104" s="280">
        <f t="shared" si="43"/>
        <v>47</v>
      </c>
      <c r="AC104" s="280">
        <f t="shared" si="43"/>
        <v>48</v>
      </c>
      <c r="AD104" s="280">
        <f t="shared" si="43"/>
        <v>47</v>
      </c>
      <c r="AE104" s="280">
        <f t="shared" si="43"/>
        <v>45</v>
      </c>
      <c r="AF104" s="280">
        <f t="shared" si="43"/>
        <v>47</v>
      </c>
      <c r="AG104" s="280">
        <f t="shared" si="43"/>
        <v>46</v>
      </c>
      <c r="AH104" s="280">
        <f t="shared" si="43"/>
        <v>45</v>
      </c>
      <c r="AI104" s="280">
        <f t="shared" si="43"/>
        <v>46</v>
      </c>
      <c r="AJ104" s="280">
        <f t="shared" si="43"/>
        <v>46</v>
      </c>
      <c r="AK104" s="280">
        <f aca="true" t="shared" si="44" ref="AK104:BE104">AK102+AK103</f>
        <v>46</v>
      </c>
      <c r="AL104" s="280">
        <f t="shared" si="44"/>
        <v>46</v>
      </c>
      <c r="AM104" s="280">
        <f t="shared" si="44"/>
        <v>32</v>
      </c>
      <c r="AN104" s="280">
        <f t="shared" si="44"/>
        <v>40</v>
      </c>
      <c r="AO104" s="280">
        <f t="shared" si="44"/>
        <v>48</v>
      </c>
      <c r="AP104" s="280">
        <f t="shared" si="44"/>
        <v>36</v>
      </c>
      <c r="AQ104" s="280">
        <f t="shared" si="44"/>
        <v>36</v>
      </c>
      <c r="AR104" s="280">
        <f t="shared" si="44"/>
        <v>36</v>
      </c>
      <c r="AS104" s="280">
        <f t="shared" si="44"/>
        <v>36</v>
      </c>
      <c r="AT104" s="280">
        <f t="shared" si="44"/>
        <v>36</v>
      </c>
      <c r="AU104" s="280">
        <f t="shared" si="44"/>
        <v>18</v>
      </c>
      <c r="AV104" s="541">
        <f t="shared" si="44"/>
        <v>0</v>
      </c>
      <c r="AW104" s="534">
        <f t="shared" si="44"/>
        <v>0</v>
      </c>
      <c r="AX104" s="221">
        <f t="shared" si="44"/>
        <v>0</v>
      </c>
      <c r="AY104" s="221">
        <f t="shared" si="44"/>
        <v>0</v>
      </c>
      <c r="AZ104" s="221">
        <f t="shared" si="44"/>
        <v>0</v>
      </c>
      <c r="BA104" s="221">
        <f t="shared" si="44"/>
        <v>0</v>
      </c>
      <c r="BB104" s="221">
        <f t="shared" si="44"/>
        <v>0</v>
      </c>
      <c r="BC104" s="221">
        <f t="shared" si="44"/>
        <v>0</v>
      </c>
      <c r="BD104" s="221">
        <f t="shared" si="44"/>
        <v>0</v>
      </c>
      <c r="BE104" s="221">
        <f t="shared" si="44"/>
        <v>0</v>
      </c>
      <c r="BF104" s="214">
        <f>SUM(E104:BE104)</f>
        <v>1785</v>
      </c>
    </row>
    <row r="105" spans="1:59" s="6" customFormat="1" ht="9.75" customHeight="1">
      <c r="A105" s="49"/>
      <c r="B105" s="14"/>
      <c r="C105" s="14"/>
      <c r="D105" s="1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15"/>
      <c r="BG105" s="1"/>
    </row>
    <row r="106" spans="1:59" s="6" customFormat="1" ht="9.75" customHeight="1">
      <c r="A106" s="49"/>
      <c r="B106" s="14"/>
      <c r="C106" s="14"/>
      <c r="D106" s="1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15"/>
      <c r="BG106" s="1"/>
    </row>
    <row r="107" spans="1:59" s="6" customFormat="1" ht="9.75" customHeight="1">
      <c r="A107" s="49"/>
      <c r="B107" s="14"/>
      <c r="C107" s="14"/>
      <c r="D107" s="1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15"/>
      <c r="BG107" s="1"/>
    </row>
    <row r="108" spans="1:59" s="6" customFormat="1" ht="9.75" customHeight="1">
      <c r="A108" s="49"/>
      <c r="B108" s="14"/>
      <c r="C108" s="14"/>
      <c r="D108" s="1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15"/>
      <c r="BG108" s="1"/>
    </row>
    <row r="109" spans="1:59" s="6" customFormat="1" ht="9.75" customHeight="1">
      <c r="A109" s="49"/>
      <c r="B109" s="14"/>
      <c r="C109" s="14"/>
      <c r="D109" s="1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15"/>
      <c r="BG109" s="1"/>
    </row>
    <row r="110" spans="1:59" s="6" customFormat="1" ht="9.75" customHeight="1">
      <c r="A110" s="49"/>
      <c r="B110" s="14"/>
      <c r="C110" s="14"/>
      <c r="D110" s="1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15"/>
      <c r="BG110" s="1"/>
    </row>
    <row r="111" spans="1:59" s="6" customFormat="1" ht="9.75" customHeight="1">
      <c r="A111" s="49"/>
      <c r="B111" s="14"/>
      <c r="C111" s="14"/>
      <c r="D111" s="1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15"/>
      <c r="BG111" s="1"/>
    </row>
    <row r="112" spans="1:59" s="6" customFormat="1" ht="9.75" customHeight="1">
      <c r="A112" s="49"/>
      <c r="B112" s="14"/>
      <c r="C112" s="14"/>
      <c r="D112" s="1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15"/>
      <c r="BG112" s="1"/>
    </row>
    <row r="113" spans="1:59" s="6" customFormat="1" ht="9.75" customHeight="1">
      <c r="A113" s="49"/>
      <c r="B113" s="14"/>
      <c r="C113" s="14"/>
      <c r="D113" s="1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15"/>
      <c r="BG113" s="1"/>
    </row>
    <row r="114" spans="1:59" s="6" customFormat="1" ht="9.75" customHeight="1">
      <c r="A114" s="49"/>
      <c r="B114" s="14"/>
      <c r="C114" s="14"/>
      <c r="D114" s="1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15"/>
      <c r="BG114" s="1"/>
    </row>
    <row r="115" spans="1:59" s="6" customFormat="1" ht="9.75" customHeight="1">
      <c r="A115" s="49"/>
      <c r="B115" s="14"/>
      <c r="C115" s="14"/>
      <c r="D115" s="1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15"/>
      <c r="BG115" s="1"/>
    </row>
    <row r="116" spans="1:59" s="6" customFormat="1" ht="9.75" customHeight="1">
      <c r="A116" s="49"/>
      <c r="B116" s="14"/>
      <c r="C116" s="14"/>
      <c r="D116" s="1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15"/>
      <c r="BG116" s="1"/>
    </row>
    <row r="117" spans="1:59" s="6" customFormat="1" ht="9.75" customHeight="1">
      <c r="A117" s="49"/>
      <c r="B117" s="14"/>
      <c r="C117" s="14"/>
      <c r="D117" s="1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15"/>
      <c r="BG117" s="1"/>
    </row>
    <row r="118" spans="1:59" s="6" customFormat="1" ht="9.75" customHeight="1">
      <c r="A118" s="49"/>
      <c r="B118" s="14"/>
      <c r="C118" s="14"/>
      <c r="D118" s="1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15"/>
      <c r="BG118" s="1"/>
    </row>
    <row r="119" spans="1:59" s="6" customFormat="1" ht="9.75" customHeight="1">
      <c r="A119" s="49"/>
      <c r="B119" s="14"/>
      <c r="C119" s="14"/>
      <c r="D119" s="1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15"/>
      <c r="BG119" s="1"/>
    </row>
    <row r="120" spans="1:59" s="6" customFormat="1" ht="9.75" customHeight="1">
      <c r="A120" s="49"/>
      <c r="B120" s="14"/>
      <c r="C120" s="14"/>
      <c r="D120" s="1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15"/>
      <c r="BG120" s="1"/>
    </row>
    <row r="121" spans="1:59" s="6" customFormat="1" ht="9.75" customHeight="1">
      <c r="A121" s="49"/>
      <c r="B121" s="14"/>
      <c r="C121" s="14"/>
      <c r="D121" s="1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15"/>
      <c r="BG121" s="1"/>
    </row>
    <row r="122" spans="1:59" s="6" customFormat="1" ht="9.75" customHeight="1">
      <c r="A122" s="49"/>
      <c r="B122" s="14"/>
      <c r="C122" s="14"/>
      <c r="D122" s="1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15"/>
      <c r="BG122" s="1"/>
    </row>
    <row r="123" spans="1:59" s="6" customFormat="1" ht="9.75" customHeight="1">
      <c r="A123" s="49"/>
      <c r="B123" s="14"/>
      <c r="C123" s="14"/>
      <c r="D123" s="1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15"/>
      <c r="BG123" s="1"/>
    </row>
    <row r="124" spans="1:59" s="6" customFormat="1" ht="9.75" customHeight="1">
      <c r="A124" s="49"/>
      <c r="B124" s="14"/>
      <c r="C124" s="14"/>
      <c r="D124" s="1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15"/>
      <c r="BG124" s="1"/>
    </row>
    <row r="125" spans="1:59" s="6" customFormat="1" ht="9.75" customHeight="1">
      <c r="A125" s="49"/>
      <c r="B125" s="14"/>
      <c r="C125" s="14"/>
      <c r="D125" s="1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15"/>
      <c r="BG125" s="1"/>
    </row>
    <row r="126" spans="1:59" s="6" customFormat="1" ht="9.75" customHeight="1">
      <c r="A126" s="49"/>
      <c r="B126" s="14"/>
      <c r="C126" s="14"/>
      <c r="D126" s="1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15"/>
      <c r="BG126" s="1"/>
    </row>
    <row r="127" spans="1:59" s="6" customFormat="1" ht="9.75" customHeight="1">
      <c r="A127" s="49"/>
      <c r="B127" s="14"/>
      <c r="C127" s="14"/>
      <c r="D127" s="1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15"/>
      <c r="BG127" s="1"/>
    </row>
    <row r="128" spans="1:59" s="6" customFormat="1" ht="9.75" customHeight="1">
      <c r="A128" s="49"/>
      <c r="B128" s="14"/>
      <c r="C128" s="14"/>
      <c r="D128" s="1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15"/>
      <c r="BG128" s="1"/>
    </row>
    <row r="129" spans="1:59" s="6" customFormat="1" ht="9.75" customHeight="1">
      <c r="A129" s="49"/>
      <c r="B129" s="14"/>
      <c r="C129" s="14"/>
      <c r="D129" s="1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15"/>
      <c r="BG129" s="1"/>
    </row>
    <row r="130" spans="1:59" s="6" customFormat="1" ht="9.75" customHeight="1">
      <c r="A130" s="49"/>
      <c r="B130" s="14"/>
      <c r="C130" s="14"/>
      <c r="D130" s="1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15"/>
      <c r="BG130" s="1"/>
    </row>
    <row r="131" spans="1:59" s="6" customFormat="1" ht="9.75" customHeight="1">
      <c r="A131" s="49"/>
      <c r="B131" s="14"/>
      <c r="C131" s="14"/>
      <c r="D131" s="1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15"/>
      <c r="BG131" s="1"/>
    </row>
    <row r="132" spans="1:59" s="6" customFormat="1" ht="9.75" customHeight="1">
      <c r="A132" s="49"/>
      <c r="B132" s="14"/>
      <c r="C132" s="14"/>
      <c r="D132" s="1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15"/>
      <c r="BG132" s="1"/>
    </row>
    <row r="133" spans="1:59" s="6" customFormat="1" ht="9.75" customHeight="1">
      <c r="A133" s="49"/>
      <c r="B133" s="14"/>
      <c r="C133" s="14"/>
      <c r="D133" s="1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15"/>
      <c r="BG133" s="1"/>
    </row>
    <row r="134" spans="1:59" s="6" customFormat="1" ht="9.75" customHeight="1">
      <c r="A134" s="49"/>
      <c r="B134" s="14"/>
      <c r="C134" s="14"/>
      <c r="D134" s="1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15"/>
      <c r="BG134" s="1"/>
    </row>
    <row r="135" spans="1:59" s="6" customFormat="1" ht="9.75" customHeight="1">
      <c r="A135" s="49"/>
      <c r="B135" s="14"/>
      <c r="C135" s="14"/>
      <c r="D135" s="1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15"/>
      <c r="BG135" s="1"/>
    </row>
    <row r="136" spans="1:59" s="6" customFormat="1" ht="9.75" customHeight="1">
      <c r="A136" s="49"/>
      <c r="B136" s="14"/>
      <c r="C136" s="14"/>
      <c r="D136" s="1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15"/>
      <c r="BG136" s="1"/>
    </row>
    <row r="137" spans="1:59" s="6" customFormat="1" ht="9.75" customHeight="1">
      <c r="A137" s="49"/>
      <c r="B137" s="14"/>
      <c r="C137" s="14"/>
      <c r="D137" s="1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15"/>
      <c r="BG137" s="1"/>
    </row>
    <row r="138" spans="1:59" s="6" customFormat="1" ht="9.75" customHeight="1">
      <c r="A138" s="49"/>
      <c r="B138" s="14"/>
      <c r="C138" s="14"/>
      <c r="D138" s="1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15"/>
      <c r="BG138" s="1"/>
    </row>
    <row r="139" spans="1:59" s="6" customFormat="1" ht="9.75" customHeight="1">
      <c r="A139" s="49"/>
      <c r="B139" s="14"/>
      <c r="C139" s="14"/>
      <c r="D139" s="1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15"/>
      <c r="BG139" s="1"/>
    </row>
    <row r="140" spans="1:59" s="6" customFormat="1" ht="9.75" customHeight="1">
      <c r="A140" s="49"/>
      <c r="B140" s="14"/>
      <c r="C140" s="14"/>
      <c r="D140" s="1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15"/>
      <c r="BG140" s="1"/>
    </row>
    <row r="141" spans="1:59" s="6" customFormat="1" ht="9.75" customHeight="1">
      <c r="A141" s="49"/>
      <c r="B141" s="14"/>
      <c r="C141" s="14"/>
      <c r="D141" s="1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15"/>
      <c r="BG141" s="1"/>
    </row>
    <row r="142" spans="1:59" s="6" customFormat="1" ht="9.75" customHeight="1">
      <c r="A142" s="49"/>
      <c r="B142" s="14"/>
      <c r="C142" s="14"/>
      <c r="D142" s="1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15"/>
      <c r="BG142" s="1"/>
    </row>
    <row r="143" spans="1:59" s="6" customFormat="1" ht="9.75" customHeight="1">
      <c r="A143" s="49"/>
      <c r="B143" s="14"/>
      <c r="C143" s="14"/>
      <c r="D143" s="1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15"/>
      <c r="BG143" s="1"/>
    </row>
    <row r="144" spans="1:59" s="6" customFormat="1" ht="9.75" customHeight="1">
      <c r="A144" s="49"/>
      <c r="B144" s="14"/>
      <c r="C144" s="14"/>
      <c r="D144" s="1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15"/>
      <c r="BG144" s="1"/>
    </row>
    <row r="145" spans="1:59" s="6" customFormat="1" ht="9.75" customHeight="1">
      <c r="A145" s="49"/>
      <c r="B145" s="14"/>
      <c r="C145" s="14"/>
      <c r="D145" s="1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15"/>
      <c r="BG145" s="1"/>
    </row>
    <row r="146" spans="1:59" s="6" customFormat="1" ht="9.75" customHeight="1">
      <c r="A146" s="49"/>
      <c r="B146" s="14"/>
      <c r="C146" s="14"/>
      <c r="D146" s="1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15"/>
      <c r="BG146" s="1"/>
    </row>
    <row r="147" spans="1:59" s="6" customFormat="1" ht="9.75" customHeight="1">
      <c r="A147" s="49"/>
      <c r="B147" s="14"/>
      <c r="C147" s="14"/>
      <c r="D147" s="1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15"/>
      <c r="BG147" s="1"/>
    </row>
    <row r="148" spans="1:59" s="6" customFormat="1" ht="9.75" customHeight="1">
      <c r="A148" s="49"/>
      <c r="B148" s="14"/>
      <c r="C148" s="14"/>
      <c r="D148" s="1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15"/>
      <c r="BG148" s="1"/>
    </row>
    <row r="149" spans="1:59" s="6" customFormat="1" ht="9.75" customHeight="1" thickBot="1">
      <c r="A149" s="49"/>
      <c r="B149" s="14"/>
      <c r="C149" s="14"/>
      <c r="D149" s="1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15"/>
      <c r="BG149" s="1"/>
    </row>
    <row r="150" spans="1:58" ht="66">
      <c r="A150" s="627" t="s">
        <v>199</v>
      </c>
      <c r="B150" s="598" t="s">
        <v>69</v>
      </c>
      <c r="C150" s="598" t="s">
        <v>88</v>
      </c>
      <c r="D150" s="598" t="s">
        <v>89</v>
      </c>
      <c r="E150" s="560" t="s">
        <v>90</v>
      </c>
      <c r="F150" s="561"/>
      <c r="G150" s="561"/>
      <c r="H150" s="562"/>
      <c r="I150" s="217" t="s">
        <v>264</v>
      </c>
      <c r="J150" s="560" t="s">
        <v>91</v>
      </c>
      <c r="K150" s="561"/>
      <c r="L150" s="562"/>
      <c r="M150" s="217" t="s">
        <v>265</v>
      </c>
      <c r="N150" s="563" t="s">
        <v>92</v>
      </c>
      <c r="O150" s="564"/>
      <c r="P150" s="564"/>
      <c r="Q150" s="564"/>
      <c r="R150" s="552" t="s">
        <v>93</v>
      </c>
      <c r="S150" s="561"/>
      <c r="T150" s="561"/>
      <c r="U150" s="562"/>
      <c r="V150" s="218" t="s">
        <v>266</v>
      </c>
      <c r="W150" s="552" t="s">
        <v>94</v>
      </c>
      <c r="X150" s="553"/>
      <c r="Y150" s="553"/>
      <c r="Z150" s="218" t="s">
        <v>267</v>
      </c>
      <c r="AA150" s="552" t="s">
        <v>95</v>
      </c>
      <c r="AB150" s="553"/>
      <c r="AC150" s="553"/>
      <c r="AD150" s="218" t="s">
        <v>268</v>
      </c>
      <c r="AE150" s="552" t="s">
        <v>96</v>
      </c>
      <c r="AF150" s="553"/>
      <c r="AG150" s="553"/>
      <c r="AH150" s="553"/>
      <c r="AI150" s="218" t="s">
        <v>269</v>
      </c>
      <c r="AJ150" s="560" t="s">
        <v>97</v>
      </c>
      <c r="AK150" s="561"/>
      <c r="AL150" s="561"/>
      <c r="AM150" s="281" t="s">
        <v>270</v>
      </c>
      <c r="AN150" s="560" t="s">
        <v>98</v>
      </c>
      <c r="AO150" s="561"/>
      <c r="AP150" s="561"/>
      <c r="AQ150" s="562"/>
      <c r="AR150" s="560" t="s">
        <v>99</v>
      </c>
      <c r="AS150" s="561"/>
      <c r="AT150" s="561"/>
      <c r="AU150" s="561"/>
      <c r="AV150" s="282" t="s">
        <v>271</v>
      </c>
      <c r="AW150" s="560" t="s">
        <v>100</v>
      </c>
      <c r="AX150" s="561"/>
      <c r="AY150" s="561"/>
      <c r="AZ150" s="218" t="s">
        <v>272</v>
      </c>
      <c r="BA150" s="560" t="s">
        <v>101</v>
      </c>
      <c r="BB150" s="561"/>
      <c r="BC150" s="561"/>
      <c r="BD150" s="562"/>
      <c r="BE150" s="217" t="s">
        <v>273</v>
      </c>
      <c r="BF150" s="555" t="s">
        <v>103</v>
      </c>
    </row>
    <row r="151" spans="1:58" ht="9.75" customHeight="1">
      <c r="A151" s="628"/>
      <c r="B151" s="599"/>
      <c r="C151" s="599"/>
      <c r="D151" s="599"/>
      <c r="E151" s="558" t="s">
        <v>104</v>
      </c>
      <c r="F151" s="558"/>
      <c r="G151" s="558"/>
      <c r="H151" s="558"/>
      <c r="I151" s="558"/>
      <c r="J151" s="558"/>
      <c r="K151" s="558"/>
      <c r="L151" s="558"/>
      <c r="M151" s="558"/>
      <c r="N151" s="558"/>
      <c r="O151" s="558"/>
      <c r="P151" s="558"/>
      <c r="Q151" s="558"/>
      <c r="R151" s="558"/>
      <c r="S151" s="558"/>
      <c r="T151" s="558"/>
      <c r="U151" s="558"/>
      <c r="V151" s="558"/>
      <c r="W151" s="558"/>
      <c r="X151" s="558"/>
      <c r="Y151" s="558"/>
      <c r="Z151" s="558"/>
      <c r="AA151" s="558"/>
      <c r="AB151" s="558"/>
      <c r="AC151" s="558"/>
      <c r="AD151" s="558"/>
      <c r="AE151" s="558"/>
      <c r="AF151" s="558"/>
      <c r="AG151" s="558"/>
      <c r="AH151" s="558"/>
      <c r="AI151" s="558"/>
      <c r="AJ151" s="558"/>
      <c r="AK151" s="558"/>
      <c r="AL151" s="558"/>
      <c r="AM151" s="558"/>
      <c r="AN151" s="558"/>
      <c r="AO151" s="558"/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6"/>
    </row>
    <row r="152" spans="1:58" ht="9.75" customHeight="1">
      <c r="A152" s="628"/>
      <c r="B152" s="599"/>
      <c r="C152" s="599"/>
      <c r="D152" s="599"/>
      <c r="E152" s="45">
        <v>36</v>
      </c>
      <c r="F152" s="45">
        <v>37</v>
      </c>
      <c r="G152" s="45">
        <v>38</v>
      </c>
      <c r="H152" s="45">
        <v>39</v>
      </c>
      <c r="I152" s="45">
        <v>40</v>
      </c>
      <c r="J152" s="45">
        <v>41</v>
      </c>
      <c r="K152" s="45">
        <v>42</v>
      </c>
      <c r="L152" s="45">
        <v>43</v>
      </c>
      <c r="M152" s="45">
        <v>44</v>
      </c>
      <c r="N152" s="45">
        <v>45</v>
      </c>
      <c r="O152" s="45">
        <v>46</v>
      </c>
      <c r="P152" s="45">
        <v>47</v>
      </c>
      <c r="Q152" s="45">
        <v>48</v>
      </c>
      <c r="R152" s="45">
        <v>49</v>
      </c>
      <c r="S152" s="45">
        <v>50</v>
      </c>
      <c r="T152" s="45">
        <v>51</v>
      </c>
      <c r="U152" s="45">
        <v>52</v>
      </c>
      <c r="V152" s="8">
        <v>1</v>
      </c>
      <c r="W152" s="8">
        <v>2</v>
      </c>
      <c r="X152" s="8">
        <v>3</v>
      </c>
      <c r="Y152" s="8">
        <v>4</v>
      </c>
      <c r="Z152" s="8">
        <v>5</v>
      </c>
      <c r="AA152" s="8">
        <v>6</v>
      </c>
      <c r="AB152" s="8">
        <v>7</v>
      </c>
      <c r="AC152" s="8">
        <v>8</v>
      </c>
      <c r="AD152" s="8">
        <v>9</v>
      </c>
      <c r="AE152" s="8">
        <v>10</v>
      </c>
      <c r="AF152" s="8">
        <v>11</v>
      </c>
      <c r="AG152" s="8">
        <v>12</v>
      </c>
      <c r="AH152" s="8">
        <v>13</v>
      </c>
      <c r="AI152" s="8">
        <v>14</v>
      </c>
      <c r="AJ152" s="8">
        <v>15</v>
      </c>
      <c r="AK152" s="8">
        <v>16</v>
      </c>
      <c r="AL152" s="8">
        <v>17</v>
      </c>
      <c r="AM152" s="8">
        <v>18</v>
      </c>
      <c r="AN152" s="8">
        <v>19</v>
      </c>
      <c r="AO152" s="8">
        <v>20</v>
      </c>
      <c r="AP152" s="8">
        <v>21</v>
      </c>
      <c r="AQ152" s="8">
        <v>22</v>
      </c>
      <c r="AR152" s="8">
        <v>23</v>
      </c>
      <c r="AS152" s="8">
        <v>24</v>
      </c>
      <c r="AT152" s="8">
        <v>25</v>
      </c>
      <c r="AU152" s="8">
        <v>26</v>
      </c>
      <c r="AV152" s="8">
        <v>27</v>
      </c>
      <c r="AW152" s="8">
        <v>28</v>
      </c>
      <c r="AX152" s="8">
        <v>29</v>
      </c>
      <c r="AY152" s="8">
        <v>30</v>
      </c>
      <c r="AZ152" s="8">
        <v>31</v>
      </c>
      <c r="BA152" s="8">
        <v>32</v>
      </c>
      <c r="BB152" s="8">
        <v>33</v>
      </c>
      <c r="BC152" s="8">
        <v>34</v>
      </c>
      <c r="BD152" s="8">
        <v>35</v>
      </c>
      <c r="BE152" s="8">
        <v>36</v>
      </c>
      <c r="BF152" s="556"/>
    </row>
    <row r="153" spans="1:58" ht="9.75" customHeight="1">
      <c r="A153" s="628"/>
      <c r="B153" s="599"/>
      <c r="C153" s="599"/>
      <c r="D153" s="599"/>
      <c r="E153" s="559" t="s">
        <v>105</v>
      </c>
      <c r="F153" s="559"/>
      <c r="G153" s="559"/>
      <c r="H153" s="559"/>
      <c r="I153" s="559"/>
      <c r="J153" s="559"/>
      <c r="K153" s="559"/>
      <c r="L153" s="559"/>
      <c r="M153" s="559"/>
      <c r="N153" s="559"/>
      <c r="O153" s="559"/>
      <c r="P153" s="559"/>
      <c r="Q153" s="559"/>
      <c r="R153" s="559"/>
      <c r="S153" s="559"/>
      <c r="T153" s="559"/>
      <c r="U153" s="559"/>
      <c r="V153" s="559"/>
      <c r="W153" s="559"/>
      <c r="X153" s="559"/>
      <c r="Y153" s="559"/>
      <c r="Z153" s="559"/>
      <c r="AA153" s="559"/>
      <c r="AB153" s="559"/>
      <c r="AC153" s="559"/>
      <c r="AD153" s="559"/>
      <c r="AE153" s="559"/>
      <c r="AF153" s="559"/>
      <c r="AG153" s="559"/>
      <c r="AH153" s="559"/>
      <c r="AI153" s="559"/>
      <c r="AJ153" s="559"/>
      <c r="AK153" s="559"/>
      <c r="AL153" s="559"/>
      <c r="AM153" s="559"/>
      <c r="AN153" s="559"/>
      <c r="AO153" s="559"/>
      <c r="AP153" s="559"/>
      <c r="AQ153" s="559"/>
      <c r="AR153" s="559"/>
      <c r="AS153" s="559"/>
      <c r="AT153" s="559"/>
      <c r="AU153" s="559"/>
      <c r="AV153" s="559"/>
      <c r="AW153" s="559"/>
      <c r="AX153" s="559"/>
      <c r="AY153" s="559"/>
      <c r="AZ153" s="559"/>
      <c r="BA153" s="559"/>
      <c r="BB153" s="559"/>
      <c r="BC153" s="559"/>
      <c r="BD153" s="559"/>
      <c r="BE153" s="559"/>
      <c r="BF153" s="556"/>
    </row>
    <row r="154" spans="1:58" ht="9.75" customHeight="1" thickBot="1">
      <c r="A154" s="629"/>
      <c r="B154" s="600"/>
      <c r="C154" s="600"/>
      <c r="D154" s="600"/>
      <c r="E154" s="216">
        <v>1</v>
      </c>
      <c r="F154" s="216">
        <v>2</v>
      </c>
      <c r="G154" s="216">
        <v>3</v>
      </c>
      <c r="H154" s="216">
        <v>4</v>
      </c>
      <c r="I154" s="216">
        <v>5</v>
      </c>
      <c r="J154" s="216">
        <v>6</v>
      </c>
      <c r="K154" s="216">
        <v>7</v>
      </c>
      <c r="L154" s="216">
        <v>8</v>
      </c>
      <c r="M154" s="216">
        <v>9</v>
      </c>
      <c r="N154" s="216">
        <v>10</v>
      </c>
      <c r="O154" s="216">
        <v>11</v>
      </c>
      <c r="P154" s="216">
        <v>12</v>
      </c>
      <c r="Q154" s="216">
        <v>13</v>
      </c>
      <c r="R154" s="216">
        <v>14</v>
      </c>
      <c r="S154" s="216">
        <v>15</v>
      </c>
      <c r="T154" s="216">
        <v>16</v>
      </c>
      <c r="U154" s="216">
        <v>17</v>
      </c>
      <c r="V154" s="216">
        <v>18</v>
      </c>
      <c r="W154" s="216">
        <v>19</v>
      </c>
      <c r="X154" s="216">
        <v>20</v>
      </c>
      <c r="Y154" s="216">
        <v>21</v>
      </c>
      <c r="Z154" s="216">
        <v>22</v>
      </c>
      <c r="AA154" s="216">
        <v>23</v>
      </c>
      <c r="AB154" s="216">
        <v>24</v>
      </c>
      <c r="AC154" s="216">
        <v>25</v>
      </c>
      <c r="AD154" s="216">
        <v>26</v>
      </c>
      <c r="AE154" s="216">
        <v>27</v>
      </c>
      <c r="AF154" s="216">
        <v>28</v>
      </c>
      <c r="AG154" s="216">
        <v>29</v>
      </c>
      <c r="AH154" s="216">
        <v>30</v>
      </c>
      <c r="AI154" s="216">
        <v>31</v>
      </c>
      <c r="AJ154" s="216">
        <v>32</v>
      </c>
      <c r="AK154" s="216">
        <v>33</v>
      </c>
      <c r="AL154" s="216">
        <v>34</v>
      </c>
      <c r="AM154" s="216">
        <v>35</v>
      </c>
      <c r="AN154" s="216">
        <v>36</v>
      </c>
      <c r="AO154" s="216">
        <v>37</v>
      </c>
      <c r="AP154" s="216">
        <v>38</v>
      </c>
      <c r="AQ154" s="216">
        <v>39</v>
      </c>
      <c r="AR154" s="216">
        <v>40</v>
      </c>
      <c r="AS154" s="216">
        <v>41</v>
      </c>
      <c r="AT154" s="216">
        <v>42</v>
      </c>
      <c r="AU154" s="216">
        <v>43</v>
      </c>
      <c r="AV154" s="216">
        <v>44</v>
      </c>
      <c r="AW154" s="216">
        <v>45</v>
      </c>
      <c r="AX154" s="216">
        <v>46</v>
      </c>
      <c r="AY154" s="216">
        <v>47</v>
      </c>
      <c r="AZ154" s="216">
        <v>48</v>
      </c>
      <c r="BA154" s="216">
        <v>49</v>
      </c>
      <c r="BB154" s="216">
        <v>50</v>
      </c>
      <c r="BC154" s="216">
        <v>51</v>
      </c>
      <c r="BD154" s="216">
        <v>52</v>
      </c>
      <c r="BE154" s="216">
        <v>53</v>
      </c>
      <c r="BF154" s="557"/>
    </row>
    <row r="155" spans="1:58" ht="15.75" customHeight="1">
      <c r="A155" s="596" t="s">
        <v>274</v>
      </c>
      <c r="B155" s="575" t="s">
        <v>106</v>
      </c>
      <c r="C155" s="575" t="s">
        <v>14</v>
      </c>
      <c r="D155" s="215" t="s">
        <v>107</v>
      </c>
      <c r="E155" s="274">
        <f>E157</f>
        <v>10</v>
      </c>
      <c r="F155" s="274">
        <f aca="true" t="shared" si="45" ref="F155:BE155">F157</f>
        <v>10</v>
      </c>
      <c r="G155" s="274">
        <f t="shared" si="45"/>
        <v>10</v>
      </c>
      <c r="H155" s="274">
        <f t="shared" si="45"/>
        <v>10</v>
      </c>
      <c r="I155" s="274">
        <f t="shared" si="45"/>
        <v>10</v>
      </c>
      <c r="J155" s="274">
        <f t="shared" si="45"/>
        <v>10</v>
      </c>
      <c r="K155" s="274">
        <f t="shared" si="45"/>
        <v>10</v>
      </c>
      <c r="L155" s="274">
        <f t="shared" si="45"/>
        <v>8</v>
      </c>
      <c r="M155" s="274">
        <f t="shared" si="45"/>
        <v>0</v>
      </c>
      <c r="N155" s="274">
        <f t="shared" si="45"/>
        <v>0</v>
      </c>
      <c r="O155" s="274">
        <f t="shared" si="45"/>
        <v>0</v>
      </c>
      <c r="P155" s="274">
        <f t="shared" si="45"/>
        <v>0</v>
      </c>
      <c r="Q155" s="274">
        <f t="shared" si="45"/>
        <v>0</v>
      </c>
      <c r="R155" s="274">
        <f t="shared" si="45"/>
        <v>0</v>
      </c>
      <c r="S155" s="274">
        <f t="shared" si="45"/>
        <v>0</v>
      </c>
      <c r="T155" s="274">
        <f t="shared" si="45"/>
        <v>0</v>
      </c>
      <c r="U155" s="274">
        <f t="shared" si="45"/>
        <v>0</v>
      </c>
      <c r="V155" s="530">
        <f t="shared" si="45"/>
        <v>0</v>
      </c>
      <c r="W155" s="530">
        <f t="shared" si="45"/>
        <v>0</v>
      </c>
      <c r="X155" s="274">
        <f t="shared" si="45"/>
        <v>0</v>
      </c>
      <c r="Y155" s="274">
        <f t="shared" si="45"/>
        <v>0</v>
      </c>
      <c r="Z155" s="530">
        <f t="shared" si="45"/>
        <v>0</v>
      </c>
      <c r="AA155" s="274">
        <f t="shared" si="45"/>
        <v>0</v>
      </c>
      <c r="AB155" s="274">
        <f t="shared" si="45"/>
        <v>0</v>
      </c>
      <c r="AC155" s="274">
        <f t="shared" si="45"/>
        <v>0</v>
      </c>
      <c r="AD155" s="274">
        <f t="shared" si="45"/>
        <v>0</v>
      </c>
      <c r="AE155" s="274">
        <f t="shared" si="45"/>
        <v>0</v>
      </c>
      <c r="AF155" s="274">
        <f t="shared" si="45"/>
        <v>0</v>
      </c>
      <c r="AG155" s="274">
        <f t="shared" si="45"/>
        <v>0</v>
      </c>
      <c r="AH155" s="274">
        <f t="shared" si="45"/>
        <v>0</v>
      </c>
      <c r="AI155" s="274">
        <f t="shared" si="45"/>
        <v>0</v>
      </c>
      <c r="AJ155" s="274">
        <f t="shared" si="45"/>
        <v>0</v>
      </c>
      <c r="AK155" s="274">
        <f t="shared" si="45"/>
        <v>0</v>
      </c>
      <c r="AL155" s="274">
        <f t="shared" si="45"/>
        <v>0</v>
      </c>
      <c r="AM155" s="274">
        <f t="shared" si="45"/>
        <v>0</v>
      </c>
      <c r="AN155" s="274">
        <f t="shared" si="45"/>
        <v>0</v>
      </c>
      <c r="AO155" s="274">
        <f t="shared" si="45"/>
        <v>0</v>
      </c>
      <c r="AP155" s="274">
        <f t="shared" si="45"/>
        <v>0</v>
      </c>
      <c r="AQ155" s="274">
        <f t="shared" si="45"/>
        <v>0</v>
      </c>
      <c r="AR155" s="274">
        <f t="shared" si="45"/>
        <v>0</v>
      </c>
      <c r="AS155" s="274">
        <f t="shared" si="45"/>
        <v>0</v>
      </c>
      <c r="AT155" s="274">
        <f t="shared" si="45"/>
        <v>0</v>
      </c>
      <c r="AU155" s="274">
        <f t="shared" si="45"/>
        <v>0</v>
      </c>
      <c r="AV155" s="274">
        <f t="shared" si="45"/>
        <v>0</v>
      </c>
      <c r="AW155" s="274">
        <f t="shared" si="45"/>
        <v>0</v>
      </c>
      <c r="AX155" s="274">
        <f t="shared" si="45"/>
        <v>0</v>
      </c>
      <c r="AY155" s="274">
        <f t="shared" si="45"/>
        <v>0</v>
      </c>
      <c r="AZ155" s="274">
        <f t="shared" si="45"/>
        <v>0</v>
      </c>
      <c r="BA155" s="274">
        <f t="shared" si="45"/>
        <v>0</v>
      </c>
      <c r="BB155" s="274">
        <f t="shared" si="45"/>
        <v>0</v>
      </c>
      <c r="BC155" s="274">
        <f t="shared" si="45"/>
        <v>0</v>
      </c>
      <c r="BD155" s="274">
        <f t="shared" si="45"/>
        <v>0</v>
      </c>
      <c r="BE155" s="274">
        <f t="shared" si="45"/>
        <v>0</v>
      </c>
      <c r="BF155" s="546">
        <f aca="true" t="shared" si="46" ref="BF155:BF169">SUM(E155:BE155)</f>
        <v>78</v>
      </c>
    </row>
    <row r="156" spans="1:58" ht="14.25" customHeight="1">
      <c r="A156" s="597"/>
      <c r="B156" s="594"/>
      <c r="C156" s="594"/>
      <c r="D156" s="9" t="s">
        <v>108</v>
      </c>
      <c r="E156" s="171">
        <f>E158</f>
        <v>4</v>
      </c>
      <c r="F156" s="171">
        <f aca="true" t="shared" si="47" ref="F156:BE156">F158</f>
        <v>3</v>
      </c>
      <c r="G156" s="171">
        <f t="shared" si="47"/>
        <v>4</v>
      </c>
      <c r="H156" s="171">
        <f t="shared" si="47"/>
        <v>4</v>
      </c>
      <c r="I156" s="171">
        <f t="shared" si="47"/>
        <v>3</v>
      </c>
      <c r="J156" s="171">
        <f t="shared" si="47"/>
        <v>4</v>
      </c>
      <c r="K156" s="171">
        <f t="shared" si="47"/>
        <v>4</v>
      </c>
      <c r="L156" s="171">
        <f t="shared" si="47"/>
        <v>3</v>
      </c>
      <c r="M156" s="171">
        <f t="shared" si="47"/>
        <v>0</v>
      </c>
      <c r="N156" s="171">
        <f t="shared" si="47"/>
        <v>0</v>
      </c>
      <c r="O156" s="171">
        <f t="shared" si="47"/>
        <v>0</v>
      </c>
      <c r="P156" s="171">
        <f t="shared" si="47"/>
        <v>0</v>
      </c>
      <c r="Q156" s="171">
        <f t="shared" si="47"/>
        <v>0</v>
      </c>
      <c r="R156" s="171">
        <f t="shared" si="47"/>
        <v>0</v>
      </c>
      <c r="S156" s="171">
        <f t="shared" si="47"/>
        <v>0</v>
      </c>
      <c r="T156" s="171">
        <f t="shared" si="47"/>
        <v>0</v>
      </c>
      <c r="U156" s="171">
        <f t="shared" si="47"/>
        <v>0</v>
      </c>
      <c r="V156" s="531">
        <f t="shared" si="47"/>
        <v>0</v>
      </c>
      <c r="W156" s="531">
        <f t="shared" si="47"/>
        <v>0</v>
      </c>
      <c r="X156" s="171">
        <f t="shared" si="47"/>
        <v>0</v>
      </c>
      <c r="Y156" s="171">
        <f t="shared" si="47"/>
        <v>0</v>
      </c>
      <c r="Z156" s="531">
        <f t="shared" si="47"/>
        <v>0</v>
      </c>
      <c r="AA156" s="171">
        <f t="shared" si="47"/>
        <v>0</v>
      </c>
      <c r="AB156" s="171">
        <f t="shared" si="47"/>
        <v>0</v>
      </c>
      <c r="AC156" s="171">
        <f t="shared" si="47"/>
        <v>0</v>
      </c>
      <c r="AD156" s="171">
        <f t="shared" si="47"/>
        <v>0</v>
      </c>
      <c r="AE156" s="171">
        <f t="shared" si="47"/>
        <v>0</v>
      </c>
      <c r="AF156" s="171">
        <f t="shared" si="47"/>
        <v>0</v>
      </c>
      <c r="AG156" s="171">
        <f t="shared" si="47"/>
        <v>0</v>
      </c>
      <c r="AH156" s="171">
        <f t="shared" si="47"/>
        <v>0</v>
      </c>
      <c r="AI156" s="171">
        <f t="shared" si="47"/>
        <v>0</v>
      </c>
      <c r="AJ156" s="171">
        <f t="shared" si="47"/>
        <v>0</v>
      </c>
      <c r="AK156" s="171">
        <f t="shared" si="47"/>
        <v>0</v>
      </c>
      <c r="AL156" s="171">
        <f t="shared" si="47"/>
        <v>0</v>
      </c>
      <c r="AM156" s="171">
        <f t="shared" si="47"/>
        <v>0</v>
      </c>
      <c r="AN156" s="171">
        <f t="shared" si="47"/>
        <v>0</v>
      </c>
      <c r="AO156" s="171">
        <f t="shared" si="47"/>
        <v>0</v>
      </c>
      <c r="AP156" s="171">
        <f t="shared" si="47"/>
        <v>0</v>
      </c>
      <c r="AQ156" s="171">
        <f t="shared" si="47"/>
        <v>0</v>
      </c>
      <c r="AR156" s="171">
        <f t="shared" si="47"/>
        <v>0</v>
      </c>
      <c r="AS156" s="171">
        <f t="shared" si="47"/>
        <v>0</v>
      </c>
      <c r="AT156" s="171">
        <f t="shared" si="47"/>
        <v>0</v>
      </c>
      <c r="AU156" s="171">
        <f t="shared" si="47"/>
        <v>0</v>
      </c>
      <c r="AV156" s="171">
        <f t="shared" si="47"/>
        <v>0</v>
      </c>
      <c r="AW156" s="171">
        <f t="shared" si="47"/>
        <v>0</v>
      </c>
      <c r="AX156" s="171">
        <f t="shared" si="47"/>
        <v>0</v>
      </c>
      <c r="AY156" s="171">
        <f t="shared" si="47"/>
        <v>0</v>
      </c>
      <c r="AZ156" s="171">
        <f t="shared" si="47"/>
        <v>0</v>
      </c>
      <c r="BA156" s="171">
        <f t="shared" si="47"/>
        <v>0</v>
      </c>
      <c r="BB156" s="171">
        <f t="shared" si="47"/>
        <v>0</v>
      </c>
      <c r="BC156" s="171">
        <f t="shared" si="47"/>
        <v>0</v>
      </c>
      <c r="BD156" s="171">
        <f t="shared" si="47"/>
        <v>0</v>
      </c>
      <c r="BE156" s="171">
        <f t="shared" si="47"/>
        <v>0</v>
      </c>
      <c r="BF156" s="219">
        <f t="shared" si="46"/>
        <v>29</v>
      </c>
    </row>
    <row r="157" spans="1:59" s="6" customFormat="1" ht="16.5">
      <c r="A157" s="597"/>
      <c r="B157" s="571" t="s">
        <v>26</v>
      </c>
      <c r="C157" s="573" t="s">
        <v>27</v>
      </c>
      <c r="D157" s="47" t="s">
        <v>107</v>
      </c>
      <c r="E157" s="166">
        <v>10</v>
      </c>
      <c r="F157" s="166">
        <v>10</v>
      </c>
      <c r="G157" s="166">
        <v>10</v>
      </c>
      <c r="H157" s="166">
        <v>10</v>
      </c>
      <c r="I157" s="166">
        <v>10</v>
      </c>
      <c r="J157" s="166">
        <v>10</v>
      </c>
      <c r="K157" s="166">
        <v>10</v>
      </c>
      <c r="L157" s="166">
        <v>8</v>
      </c>
      <c r="M157" s="166"/>
      <c r="N157" s="166"/>
      <c r="O157" s="166"/>
      <c r="P157" s="166"/>
      <c r="Q157" s="166"/>
      <c r="R157" s="166"/>
      <c r="S157" s="166"/>
      <c r="T157" s="166"/>
      <c r="U157" s="166"/>
      <c r="V157" s="532">
        <v>0</v>
      </c>
      <c r="W157" s="532">
        <v>0</v>
      </c>
      <c r="X157" s="169"/>
      <c r="Y157" s="169"/>
      <c r="Z157" s="540">
        <v>0</v>
      </c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7">
        <v>0</v>
      </c>
      <c r="AW157" s="55">
        <v>0</v>
      </c>
      <c r="AX157" s="52">
        <v>0</v>
      </c>
      <c r="AY157" s="55"/>
      <c r="AZ157" s="55"/>
      <c r="BA157" s="55"/>
      <c r="BB157" s="55"/>
      <c r="BC157" s="55"/>
      <c r="BD157" s="55"/>
      <c r="BE157" s="55"/>
      <c r="BF157" s="212">
        <f t="shared" si="46"/>
        <v>78</v>
      </c>
      <c r="BG157" s="1"/>
    </row>
    <row r="158" spans="1:59" s="6" customFormat="1" ht="16.5">
      <c r="A158" s="597"/>
      <c r="B158" s="572"/>
      <c r="C158" s="574"/>
      <c r="D158" s="47" t="s">
        <v>108</v>
      </c>
      <c r="E158" s="168">
        <v>4</v>
      </c>
      <c r="F158" s="168">
        <v>3</v>
      </c>
      <c r="G158" s="168">
        <v>4</v>
      </c>
      <c r="H158" s="168">
        <v>4</v>
      </c>
      <c r="I158" s="168">
        <v>3</v>
      </c>
      <c r="J158" s="168">
        <v>4</v>
      </c>
      <c r="K158" s="168">
        <v>4</v>
      </c>
      <c r="L158" s="168">
        <v>3</v>
      </c>
      <c r="M158" s="168"/>
      <c r="N158" s="168"/>
      <c r="O158" s="168"/>
      <c r="P158" s="168"/>
      <c r="Q158" s="168"/>
      <c r="R158" s="168"/>
      <c r="S158" s="168"/>
      <c r="T158" s="168"/>
      <c r="U158" s="168"/>
      <c r="V158" s="532">
        <v>0</v>
      </c>
      <c r="W158" s="532">
        <v>0</v>
      </c>
      <c r="X158" s="169"/>
      <c r="Y158" s="169"/>
      <c r="Z158" s="540">
        <v>0</v>
      </c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7">
        <v>0</v>
      </c>
      <c r="AW158" s="55">
        <v>0</v>
      </c>
      <c r="AX158" s="52">
        <v>0</v>
      </c>
      <c r="AY158" s="55"/>
      <c r="AZ158" s="55"/>
      <c r="BA158" s="55"/>
      <c r="BB158" s="55"/>
      <c r="BC158" s="55"/>
      <c r="BD158" s="55"/>
      <c r="BE158" s="55"/>
      <c r="BF158" s="212">
        <f t="shared" si="46"/>
        <v>29</v>
      </c>
      <c r="BG158" s="1"/>
    </row>
    <row r="159" spans="1:58" ht="11.25" customHeight="1">
      <c r="A159" s="597"/>
      <c r="B159" s="594" t="s">
        <v>110</v>
      </c>
      <c r="C159" s="594" t="s">
        <v>111</v>
      </c>
      <c r="D159" s="9" t="s">
        <v>107</v>
      </c>
      <c r="E159" s="57">
        <f>E161</f>
        <v>4</v>
      </c>
      <c r="F159" s="57">
        <f aca="true" t="shared" si="48" ref="F159:BE159">F161</f>
        <v>4</v>
      </c>
      <c r="G159" s="57">
        <f t="shared" si="48"/>
        <v>4</v>
      </c>
      <c r="H159" s="57">
        <f t="shared" si="48"/>
        <v>4</v>
      </c>
      <c r="I159" s="57">
        <f t="shared" si="48"/>
        <v>4</v>
      </c>
      <c r="J159" s="57">
        <f t="shared" si="48"/>
        <v>4</v>
      </c>
      <c r="K159" s="57">
        <f t="shared" si="48"/>
        <v>4</v>
      </c>
      <c r="L159" s="57">
        <f t="shared" si="48"/>
        <v>4</v>
      </c>
      <c r="M159" s="57">
        <f t="shared" si="48"/>
        <v>0</v>
      </c>
      <c r="N159" s="57">
        <f t="shared" si="48"/>
        <v>0</v>
      </c>
      <c r="O159" s="57">
        <f t="shared" si="48"/>
        <v>0</v>
      </c>
      <c r="P159" s="57">
        <f t="shared" si="48"/>
        <v>0</v>
      </c>
      <c r="Q159" s="57">
        <f t="shared" si="48"/>
        <v>0</v>
      </c>
      <c r="R159" s="57">
        <f t="shared" si="48"/>
        <v>0</v>
      </c>
      <c r="S159" s="57">
        <f t="shared" si="48"/>
        <v>0</v>
      </c>
      <c r="T159" s="57">
        <f t="shared" si="48"/>
        <v>0</v>
      </c>
      <c r="U159" s="57">
        <f t="shared" si="48"/>
        <v>0</v>
      </c>
      <c r="V159" s="533">
        <f t="shared" si="48"/>
        <v>0</v>
      </c>
      <c r="W159" s="533">
        <f t="shared" si="48"/>
        <v>0</v>
      </c>
      <c r="X159" s="57">
        <f t="shared" si="48"/>
        <v>0</v>
      </c>
      <c r="Y159" s="57">
        <f t="shared" si="48"/>
        <v>0</v>
      </c>
      <c r="Z159" s="533">
        <f t="shared" si="48"/>
        <v>0</v>
      </c>
      <c r="AA159" s="57">
        <f t="shared" si="48"/>
        <v>0</v>
      </c>
      <c r="AB159" s="57">
        <f t="shared" si="48"/>
        <v>0</v>
      </c>
      <c r="AC159" s="57">
        <f t="shared" si="48"/>
        <v>0</v>
      </c>
      <c r="AD159" s="57">
        <f t="shared" si="48"/>
        <v>0</v>
      </c>
      <c r="AE159" s="57">
        <f t="shared" si="48"/>
        <v>0</v>
      </c>
      <c r="AF159" s="57">
        <f t="shared" si="48"/>
        <v>0</v>
      </c>
      <c r="AG159" s="57">
        <f t="shared" si="48"/>
        <v>0</v>
      </c>
      <c r="AH159" s="57">
        <f t="shared" si="48"/>
        <v>0</v>
      </c>
      <c r="AI159" s="57">
        <f t="shared" si="48"/>
        <v>0</v>
      </c>
      <c r="AJ159" s="57">
        <f t="shared" si="48"/>
        <v>0</v>
      </c>
      <c r="AK159" s="57">
        <f t="shared" si="48"/>
        <v>0</v>
      </c>
      <c r="AL159" s="57">
        <f t="shared" si="48"/>
        <v>0</v>
      </c>
      <c r="AM159" s="57">
        <f t="shared" si="48"/>
        <v>0</v>
      </c>
      <c r="AN159" s="57">
        <f t="shared" si="48"/>
        <v>0</v>
      </c>
      <c r="AO159" s="57">
        <f t="shared" si="48"/>
        <v>0</v>
      </c>
      <c r="AP159" s="57">
        <f t="shared" si="48"/>
        <v>0</v>
      </c>
      <c r="AQ159" s="57">
        <f t="shared" si="48"/>
        <v>0</v>
      </c>
      <c r="AR159" s="57">
        <f t="shared" si="48"/>
        <v>0</v>
      </c>
      <c r="AS159" s="57">
        <f t="shared" si="48"/>
        <v>0</v>
      </c>
      <c r="AT159" s="57">
        <f t="shared" si="48"/>
        <v>0</v>
      </c>
      <c r="AU159" s="57">
        <f t="shared" si="48"/>
        <v>0</v>
      </c>
      <c r="AV159" s="57">
        <f t="shared" si="48"/>
        <v>0</v>
      </c>
      <c r="AW159" s="57">
        <f t="shared" si="48"/>
        <v>0</v>
      </c>
      <c r="AX159" s="57">
        <f t="shared" si="48"/>
        <v>0</v>
      </c>
      <c r="AY159" s="57">
        <f t="shared" si="48"/>
        <v>0</v>
      </c>
      <c r="AZ159" s="57">
        <f t="shared" si="48"/>
        <v>0</v>
      </c>
      <c r="BA159" s="57">
        <f t="shared" si="48"/>
        <v>0</v>
      </c>
      <c r="BB159" s="57">
        <f t="shared" si="48"/>
        <v>0</v>
      </c>
      <c r="BC159" s="57">
        <f t="shared" si="48"/>
        <v>0</v>
      </c>
      <c r="BD159" s="57">
        <f t="shared" si="48"/>
        <v>0</v>
      </c>
      <c r="BE159" s="57">
        <f t="shared" si="48"/>
        <v>0</v>
      </c>
      <c r="BF159" s="219">
        <f t="shared" si="46"/>
        <v>32</v>
      </c>
    </row>
    <row r="160" spans="1:58" ht="9.75" customHeight="1">
      <c r="A160" s="597"/>
      <c r="B160" s="594"/>
      <c r="C160" s="595"/>
      <c r="D160" s="9" t="s">
        <v>108</v>
      </c>
      <c r="E160" s="57">
        <f>E162</f>
        <v>2</v>
      </c>
      <c r="F160" s="57">
        <f aca="true" t="shared" si="49" ref="F160:BE160">F162</f>
        <v>2</v>
      </c>
      <c r="G160" s="57">
        <f t="shared" si="49"/>
        <v>2</v>
      </c>
      <c r="H160" s="57">
        <f t="shared" si="49"/>
        <v>2</v>
      </c>
      <c r="I160" s="57">
        <f t="shared" si="49"/>
        <v>2</v>
      </c>
      <c r="J160" s="57">
        <f t="shared" si="49"/>
        <v>2</v>
      </c>
      <c r="K160" s="57">
        <f t="shared" si="49"/>
        <v>2</v>
      </c>
      <c r="L160" s="57">
        <f t="shared" si="49"/>
        <v>2</v>
      </c>
      <c r="M160" s="57">
        <f t="shared" si="49"/>
        <v>0</v>
      </c>
      <c r="N160" s="57">
        <f t="shared" si="49"/>
        <v>0</v>
      </c>
      <c r="O160" s="57">
        <f t="shared" si="49"/>
        <v>0</v>
      </c>
      <c r="P160" s="57">
        <f t="shared" si="49"/>
        <v>0</v>
      </c>
      <c r="Q160" s="57">
        <f t="shared" si="49"/>
        <v>0</v>
      </c>
      <c r="R160" s="57">
        <f t="shared" si="49"/>
        <v>0</v>
      </c>
      <c r="S160" s="57">
        <f t="shared" si="49"/>
        <v>0</v>
      </c>
      <c r="T160" s="57">
        <f t="shared" si="49"/>
        <v>0</v>
      </c>
      <c r="U160" s="57">
        <f t="shared" si="49"/>
        <v>0</v>
      </c>
      <c r="V160" s="533">
        <f t="shared" si="49"/>
        <v>0</v>
      </c>
      <c r="W160" s="533">
        <f t="shared" si="49"/>
        <v>0</v>
      </c>
      <c r="X160" s="57">
        <f t="shared" si="49"/>
        <v>0</v>
      </c>
      <c r="Y160" s="57">
        <f t="shared" si="49"/>
        <v>0</v>
      </c>
      <c r="Z160" s="533">
        <f t="shared" si="49"/>
        <v>0</v>
      </c>
      <c r="AA160" s="57">
        <f t="shared" si="49"/>
        <v>0</v>
      </c>
      <c r="AB160" s="57">
        <f t="shared" si="49"/>
        <v>0</v>
      </c>
      <c r="AC160" s="57">
        <f t="shared" si="49"/>
        <v>0</v>
      </c>
      <c r="AD160" s="57">
        <f t="shared" si="49"/>
        <v>0</v>
      </c>
      <c r="AE160" s="57">
        <f t="shared" si="49"/>
        <v>0</v>
      </c>
      <c r="AF160" s="57">
        <f t="shared" si="49"/>
        <v>0</v>
      </c>
      <c r="AG160" s="57">
        <f t="shared" si="49"/>
        <v>0</v>
      </c>
      <c r="AH160" s="57">
        <f t="shared" si="49"/>
        <v>0</v>
      </c>
      <c r="AI160" s="57">
        <f t="shared" si="49"/>
        <v>0</v>
      </c>
      <c r="AJ160" s="57">
        <f t="shared" si="49"/>
        <v>0</v>
      </c>
      <c r="AK160" s="57">
        <f t="shared" si="49"/>
        <v>0</v>
      </c>
      <c r="AL160" s="57">
        <f t="shared" si="49"/>
        <v>0</v>
      </c>
      <c r="AM160" s="57">
        <f t="shared" si="49"/>
        <v>0</v>
      </c>
      <c r="AN160" s="57">
        <f t="shared" si="49"/>
        <v>0</v>
      </c>
      <c r="AO160" s="57">
        <f t="shared" si="49"/>
        <v>0</v>
      </c>
      <c r="AP160" s="57">
        <f t="shared" si="49"/>
        <v>0</v>
      </c>
      <c r="AQ160" s="57">
        <f t="shared" si="49"/>
        <v>0</v>
      </c>
      <c r="AR160" s="57">
        <f t="shared" si="49"/>
        <v>0</v>
      </c>
      <c r="AS160" s="57">
        <f t="shared" si="49"/>
        <v>0</v>
      </c>
      <c r="AT160" s="57">
        <f t="shared" si="49"/>
        <v>0</v>
      </c>
      <c r="AU160" s="57">
        <f t="shared" si="49"/>
        <v>0</v>
      </c>
      <c r="AV160" s="57">
        <f t="shared" si="49"/>
        <v>0</v>
      </c>
      <c r="AW160" s="57">
        <f t="shared" si="49"/>
        <v>0</v>
      </c>
      <c r="AX160" s="57">
        <f t="shared" si="49"/>
        <v>0</v>
      </c>
      <c r="AY160" s="57">
        <f t="shared" si="49"/>
        <v>0</v>
      </c>
      <c r="AZ160" s="57">
        <f t="shared" si="49"/>
        <v>0</v>
      </c>
      <c r="BA160" s="57">
        <f t="shared" si="49"/>
        <v>0</v>
      </c>
      <c r="BB160" s="57">
        <f t="shared" si="49"/>
        <v>0</v>
      </c>
      <c r="BC160" s="57">
        <f t="shared" si="49"/>
        <v>0</v>
      </c>
      <c r="BD160" s="57">
        <f t="shared" si="49"/>
        <v>0</v>
      </c>
      <c r="BE160" s="57">
        <f t="shared" si="49"/>
        <v>0</v>
      </c>
      <c r="BF160" s="219">
        <f t="shared" si="46"/>
        <v>16</v>
      </c>
    </row>
    <row r="161" spans="1:58" ht="12.75" customHeight="1">
      <c r="A161" s="597"/>
      <c r="B161" s="589" t="s">
        <v>197</v>
      </c>
      <c r="C161" s="590" t="s">
        <v>293</v>
      </c>
      <c r="D161" s="47" t="s">
        <v>107</v>
      </c>
      <c r="E161" s="54">
        <v>4</v>
      </c>
      <c r="F161" s="54">
        <v>4</v>
      </c>
      <c r="G161" s="54">
        <v>4</v>
      </c>
      <c r="H161" s="54">
        <v>4</v>
      </c>
      <c r="I161" s="54">
        <v>4</v>
      </c>
      <c r="J161" s="54">
        <v>4</v>
      </c>
      <c r="K161" s="54">
        <v>4</v>
      </c>
      <c r="L161" s="54">
        <v>4</v>
      </c>
      <c r="M161" s="54"/>
      <c r="N161" s="54"/>
      <c r="O161" s="54"/>
      <c r="P161" s="54"/>
      <c r="Q161" s="54"/>
      <c r="R161" s="54"/>
      <c r="S161" s="54"/>
      <c r="T161" s="54"/>
      <c r="U161" s="54"/>
      <c r="V161" s="532">
        <v>0</v>
      </c>
      <c r="W161" s="532">
        <v>0</v>
      </c>
      <c r="X161" s="52"/>
      <c r="Y161" s="52"/>
      <c r="Z161" s="532">
        <v>0</v>
      </c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4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211">
        <f t="shared" si="46"/>
        <v>32</v>
      </c>
    </row>
    <row r="162" spans="1:58" ht="12" customHeight="1">
      <c r="A162" s="597"/>
      <c r="B162" s="589"/>
      <c r="C162" s="590"/>
      <c r="D162" s="47" t="s">
        <v>108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32">
        <v>0</v>
      </c>
      <c r="W162" s="532">
        <v>0</v>
      </c>
      <c r="X162" s="52"/>
      <c r="Y162" s="52"/>
      <c r="Z162" s="532">
        <v>0</v>
      </c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4"/>
      <c r="AN162" s="54"/>
      <c r="AO162" s="54"/>
      <c r="AP162" s="54"/>
      <c r="AQ162" s="54"/>
      <c r="AR162" s="56"/>
      <c r="AS162" s="54"/>
      <c r="AT162" s="54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211">
        <f t="shared" si="46"/>
        <v>16</v>
      </c>
    </row>
    <row r="163" spans="1:58" ht="19.5">
      <c r="A163" s="597"/>
      <c r="B163" s="570" t="s">
        <v>33</v>
      </c>
      <c r="C163" s="48" t="s">
        <v>113</v>
      </c>
      <c r="D163" s="10" t="s">
        <v>107</v>
      </c>
      <c r="E163" s="57">
        <f>E165+E181</f>
        <v>22</v>
      </c>
      <c r="F163" s="57">
        <f aca="true" t="shared" si="50" ref="F163:AJ163">F165+F181</f>
        <v>22</v>
      </c>
      <c r="G163" s="57">
        <f t="shared" si="50"/>
        <v>22</v>
      </c>
      <c r="H163" s="57">
        <f t="shared" si="50"/>
        <v>22</v>
      </c>
      <c r="I163" s="57">
        <f t="shared" si="50"/>
        <v>16</v>
      </c>
      <c r="J163" s="57">
        <f t="shared" si="50"/>
        <v>22</v>
      </c>
      <c r="K163" s="57">
        <f t="shared" si="50"/>
        <v>22</v>
      </c>
      <c r="L163" s="57">
        <f t="shared" si="50"/>
        <v>24</v>
      </c>
      <c r="M163" s="57">
        <f t="shared" si="50"/>
        <v>30</v>
      </c>
      <c r="N163" s="57">
        <f t="shared" si="50"/>
        <v>36</v>
      </c>
      <c r="O163" s="57">
        <f t="shared" si="50"/>
        <v>36</v>
      </c>
      <c r="P163" s="57">
        <f t="shared" si="50"/>
        <v>36</v>
      </c>
      <c r="Q163" s="57">
        <f t="shared" si="50"/>
        <v>36</v>
      </c>
      <c r="R163" s="57">
        <f t="shared" si="50"/>
        <v>36</v>
      </c>
      <c r="S163" s="57">
        <f t="shared" si="50"/>
        <v>36</v>
      </c>
      <c r="T163" s="57">
        <f t="shared" si="50"/>
        <v>36</v>
      </c>
      <c r="U163" s="57">
        <f t="shared" si="50"/>
        <v>12</v>
      </c>
      <c r="V163" s="533">
        <f t="shared" si="50"/>
        <v>0</v>
      </c>
      <c r="W163" s="533">
        <f t="shared" si="50"/>
        <v>0</v>
      </c>
      <c r="X163" s="57">
        <f t="shared" si="50"/>
        <v>0</v>
      </c>
      <c r="Y163" s="57">
        <f t="shared" si="50"/>
        <v>0</v>
      </c>
      <c r="Z163" s="533">
        <f t="shared" si="50"/>
        <v>0</v>
      </c>
      <c r="AA163" s="57">
        <f t="shared" si="50"/>
        <v>0</v>
      </c>
      <c r="AB163" s="57">
        <f t="shared" si="50"/>
        <v>0</v>
      </c>
      <c r="AC163" s="57">
        <f t="shared" si="50"/>
        <v>0</v>
      </c>
      <c r="AD163" s="57">
        <f t="shared" si="50"/>
        <v>0</v>
      </c>
      <c r="AE163" s="57">
        <f t="shared" si="50"/>
        <v>0</v>
      </c>
      <c r="AF163" s="57">
        <f t="shared" si="50"/>
        <v>0</v>
      </c>
      <c r="AG163" s="57">
        <f t="shared" si="50"/>
        <v>0</v>
      </c>
      <c r="AH163" s="57">
        <f t="shared" si="50"/>
        <v>0</v>
      </c>
      <c r="AI163" s="57">
        <f t="shared" si="50"/>
        <v>0</v>
      </c>
      <c r="AJ163" s="57">
        <f t="shared" si="50"/>
        <v>0</v>
      </c>
      <c r="AK163" s="57">
        <f aca="true" t="shared" si="51" ref="AK163:BE163">AK165+AK181</f>
        <v>0</v>
      </c>
      <c r="AL163" s="57">
        <f t="shared" si="51"/>
        <v>0</v>
      </c>
      <c r="AM163" s="57">
        <f t="shared" si="51"/>
        <v>0</v>
      </c>
      <c r="AN163" s="57">
        <f t="shared" si="51"/>
        <v>0</v>
      </c>
      <c r="AO163" s="57">
        <f t="shared" si="51"/>
        <v>0</v>
      </c>
      <c r="AP163" s="57">
        <f t="shared" si="51"/>
        <v>0</v>
      </c>
      <c r="AQ163" s="57">
        <f t="shared" si="51"/>
        <v>0</v>
      </c>
      <c r="AR163" s="57">
        <f t="shared" si="51"/>
        <v>0</v>
      </c>
      <c r="AS163" s="57">
        <f t="shared" si="51"/>
        <v>0</v>
      </c>
      <c r="AT163" s="57">
        <f t="shared" si="51"/>
        <v>0</v>
      </c>
      <c r="AU163" s="57">
        <f t="shared" si="51"/>
        <v>0</v>
      </c>
      <c r="AV163" s="57">
        <f t="shared" si="51"/>
        <v>0</v>
      </c>
      <c r="AW163" s="57">
        <f t="shared" si="51"/>
        <v>0</v>
      </c>
      <c r="AX163" s="57">
        <f t="shared" si="51"/>
        <v>0</v>
      </c>
      <c r="AY163" s="57">
        <f t="shared" si="51"/>
        <v>0</v>
      </c>
      <c r="AZ163" s="57">
        <f t="shared" si="51"/>
        <v>0</v>
      </c>
      <c r="BA163" s="57">
        <f t="shared" si="51"/>
        <v>0</v>
      </c>
      <c r="BB163" s="57">
        <f t="shared" si="51"/>
        <v>0</v>
      </c>
      <c r="BC163" s="57">
        <f t="shared" si="51"/>
        <v>0</v>
      </c>
      <c r="BD163" s="57">
        <f t="shared" si="51"/>
        <v>0</v>
      </c>
      <c r="BE163" s="57">
        <f t="shared" si="51"/>
        <v>0</v>
      </c>
      <c r="BF163" s="219">
        <f t="shared" si="46"/>
        <v>466</v>
      </c>
    </row>
    <row r="164" spans="1:58" ht="9.75" customHeight="1">
      <c r="A164" s="597"/>
      <c r="B164" s="570"/>
      <c r="C164" s="11" t="s">
        <v>112</v>
      </c>
      <c r="D164" s="10" t="s">
        <v>108</v>
      </c>
      <c r="E164" s="57">
        <f>E166+E182</f>
        <v>10</v>
      </c>
      <c r="F164" s="57">
        <f aca="true" t="shared" si="52" ref="F164:AJ164">F166+F182</f>
        <v>10</v>
      </c>
      <c r="G164" s="57">
        <f t="shared" si="52"/>
        <v>12</v>
      </c>
      <c r="H164" s="57">
        <f t="shared" si="52"/>
        <v>10</v>
      </c>
      <c r="I164" s="57">
        <f t="shared" si="52"/>
        <v>14</v>
      </c>
      <c r="J164" s="57">
        <f t="shared" si="52"/>
        <v>12</v>
      </c>
      <c r="K164" s="57">
        <f t="shared" si="52"/>
        <v>12</v>
      </c>
      <c r="L164" s="57">
        <f t="shared" si="52"/>
        <v>13</v>
      </c>
      <c r="M164" s="57">
        <f t="shared" si="52"/>
        <v>5</v>
      </c>
      <c r="N164" s="57">
        <f t="shared" si="52"/>
        <v>0</v>
      </c>
      <c r="O164" s="57">
        <f t="shared" si="52"/>
        <v>0</v>
      </c>
      <c r="P164" s="57">
        <f t="shared" si="52"/>
        <v>0</v>
      </c>
      <c r="Q164" s="57">
        <f t="shared" si="52"/>
        <v>0</v>
      </c>
      <c r="R164" s="57">
        <f t="shared" si="52"/>
        <v>0</v>
      </c>
      <c r="S164" s="57">
        <f t="shared" si="52"/>
        <v>0</v>
      </c>
      <c r="T164" s="57">
        <f t="shared" si="52"/>
        <v>0</v>
      </c>
      <c r="U164" s="57">
        <f t="shared" si="52"/>
        <v>0</v>
      </c>
      <c r="V164" s="533">
        <f t="shared" si="52"/>
        <v>0</v>
      </c>
      <c r="W164" s="533">
        <f t="shared" si="52"/>
        <v>0</v>
      </c>
      <c r="X164" s="57">
        <f t="shared" si="52"/>
        <v>0</v>
      </c>
      <c r="Y164" s="57">
        <f t="shared" si="52"/>
        <v>0</v>
      </c>
      <c r="Z164" s="533">
        <f t="shared" si="52"/>
        <v>0</v>
      </c>
      <c r="AA164" s="57">
        <f t="shared" si="52"/>
        <v>0</v>
      </c>
      <c r="AB164" s="57">
        <f t="shared" si="52"/>
        <v>0</v>
      </c>
      <c r="AC164" s="57">
        <f t="shared" si="52"/>
        <v>0</v>
      </c>
      <c r="AD164" s="57">
        <f t="shared" si="52"/>
        <v>0</v>
      </c>
      <c r="AE164" s="57">
        <f t="shared" si="52"/>
        <v>0</v>
      </c>
      <c r="AF164" s="57">
        <f t="shared" si="52"/>
        <v>0</v>
      </c>
      <c r="AG164" s="57">
        <f t="shared" si="52"/>
        <v>0</v>
      </c>
      <c r="AH164" s="57">
        <f t="shared" si="52"/>
        <v>0</v>
      </c>
      <c r="AI164" s="57">
        <f t="shared" si="52"/>
        <v>0</v>
      </c>
      <c r="AJ164" s="57">
        <f t="shared" si="52"/>
        <v>0</v>
      </c>
      <c r="AK164" s="57">
        <f aca="true" t="shared" si="53" ref="AK164:BE164">AK166+AK182</f>
        <v>0</v>
      </c>
      <c r="AL164" s="57">
        <f t="shared" si="53"/>
        <v>0</v>
      </c>
      <c r="AM164" s="57">
        <f t="shared" si="53"/>
        <v>0</v>
      </c>
      <c r="AN164" s="57">
        <f t="shared" si="53"/>
        <v>0</v>
      </c>
      <c r="AO164" s="57">
        <f t="shared" si="53"/>
        <v>0</v>
      </c>
      <c r="AP164" s="57">
        <f t="shared" si="53"/>
        <v>0</v>
      </c>
      <c r="AQ164" s="57">
        <f t="shared" si="53"/>
        <v>0</v>
      </c>
      <c r="AR164" s="57">
        <f t="shared" si="53"/>
        <v>0</v>
      </c>
      <c r="AS164" s="57">
        <f t="shared" si="53"/>
        <v>0</v>
      </c>
      <c r="AT164" s="57">
        <f t="shared" si="53"/>
        <v>0</v>
      </c>
      <c r="AU164" s="57">
        <f t="shared" si="53"/>
        <v>0</v>
      </c>
      <c r="AV164" s="57">
        <f t="shared" si="53"/>
        <v>0</v>
      </c>
      <c r="AW164" s="57">
        <f t="shared" si="53"/>
        <v>0</v>
      </c>
      <c r="AX164" s="57">
        <f t="shared" si="53"/>
        <v>0</v>
      </c>
      <c r="AY164" s="57">
        <f t="shared" si="53"/>
        <v>0</v>
      </c>
      <c r="AZ164" s="57">
        <f t="shared" si="53"/>
        <v>0</v>
      </c>
      <c r="BA164" s="57">
        <f t="shared" si="53"/>
        <v>0</v>
      </c>
      <c r="BB164" s="57">
        <f t="shared" si="53"/>
        <v>0</v>
      </c>
      <c r="BC164" s="57">
        <f t="shared" si="53"/>
        <v>0</v>
      </c>
      <c r="BD164" s="57">
        <f t="shared" si="53"/>
        <v>0</v>
      </c>
      <c r="BE164" s="57">
        <f t="shared" si="53"/>
        <v>0</v>
      </c>
      <c r="BF164" s="219">
        <f t="shared" si="46"/>
        <v>98</v>
      </c>
    </row>
    <row r="165" spans="1:58" ht="9.75" customHeight="1">
      <c r="A165" s="597"/>
      <c r="B165" s="594" t="s">
        <v>114</v>
      </c>
      <c r="C165" s="577" t="s">
        <v>35</v>
      </c>
      <c r="D165" s="9" t="s">
        <v>107</v>
      </c>
      <c r="E165" s="57">
        <f>E169+E175</f>
        <v>20</v>
      </c>
      <c r="F165" s="57">
        <f aca="true" t="shared" si="54" ref="F165:BE165">F169+F175</f>
        <v>20</v>
      </c>
      <c r="G165" s="57">
        <f t="shared" si="54"/>
        <v>20</v>
      </c>
      <c r="H165" s="57">
        <f t="shared" si="54"/>
        <v>20</v>
      </c>
      <c r="I165" s="57">
        <f t="shared" si="54"/>
        <v>14</v>
      </c>
      <c r="J165" s="57">
        <f t="shared" si="54"/>
        <v>20</v>
      </c>
      <c r="K165" s="57">
        <f t="shared" si="54"/>
        <v>20</v>
      </c>
      <c r="L165" s="57">
        <f t="shared" si="54"/>
        <v>22</v>
      </c>
      <c r="M165" s="57">
        <f t="shared" si="54"/>
        <v>26</v>
      </c>
      <c r="N165" s="57">
        <f>N169+N175+N167</f>
        <v>36</v>
      </c>
      <c r="O165" s="57">
        <f>O169+O175+O167</f>
        <v>36</v>
      </c>
      <c r="P165" s="57">
        <f>P169+P175+P167</f>
        <v>36</v>
      </c>
      <c r="Q165" s="57">
        <f>Q169+Q175+Q167</f>
        <v>36</v>
      </c>
      <c r="R165" s="57">
        <f>R169+R175+R168+R167</f>
        <v>36</v>
      </c>
      <c r="S165" s="57">
        <f>S169+S175+S168</f>
        <v>36</v>
      </c>
      <c r="T165" s="57">
        <f t="shared" si="54"/>
        <v>36</v>
      </c>
      <c r="U165" s="57">
        <f t="shared" si="54"/>
        <v>12</v>
      </c>
      <c r="V165" s="533">
        <f t="shared" si="54"/>
        <v>0</v>
      </c>
      <c r="W165" s="533">
        <f t="shared" si="54"/>
        <v>0</v>
      </c>
      <c r="X165" s="57">
        <f t="shared" si="54"/>
        <v>0</v>
      </c>
      <c r="Y165" s="57">
        <f t="shared" si="54"/>
        <v>0</v>
      </c>
      <c r="Z165" s="533">
        <f t="shared" si="54"/>
        <v>0</v>
      </c>
      <c r="AA165" s="57">
        <f t="shared" si="54"/>
        <v>0</v>
      </c>
      <c r="AB165" s="57">
        <f t="shared" si="54"/>
        <v>0</v>
      </c>
      <c r="AC165" s="57">
        <f t="shared" si="54"/>
        <v>0</v>
      </c>
      <c r="AD165" s="57">
        <f t="shared" si="54"/>
        <v>0</v>
      </c>
      <c r="AE165" s="57">
        <f t="shared" si="54"/>
        <v>0</v>
      </c>
      <c r="AF165" s="57">
        <f t="shared" si="54"/>
        <v>0</v>
      </c>
      <c r="AG165" s="57">
        <f t="shared" si="54"/>
        <v>0</v>
      </c>
      <c r="AH165" s="57">
        <f t="shared" si="54"/>
        <v>0</v>
      </c>
      <c r="AI165" s="57">
        <f t="shared" si="54"/>
        <v>0</v>
      </c>
      <c r="AJ165" s="57">
        <f t="shared" si="54"/>
        <v>0</v>
      </c>
      <c r="AK165" s="57">
        <f t="shared" si="54"/>
        <v>0</v>
      </c>
      <c r="AL165" s="57">
        <f t="shared" si="54"/>
        <v>0</v>
      </c>
      <c r="AM165" s="57">
        <f t="shared" si="54"/>
        <v>0</v>
      </c>
      <c r="AN165" s="57">
        <f t="shared" si="54"/>
        <v>0</v>
      </c>
      <c r="AO165" s="57">
        <f t="shared" si="54"/>
        <v>0</v>
      </c>
      <c r="AP165" s="57">
        <f t="shared" si="54"/>
        <v>0</v>
      </c>
      <c r="AQ165" s="57">
        <f t="shared" si="54"/>
        <v>0</v>
      </c>
      <c r="AR165" s="57">
        <f t="shared" si="54"/>
        <v>0</v>
      </c>
      <c r="AS165" s="57">
        <f t="shared" si="54"/>
        <v>0</v>
      </c>
      <c r="AT165" s="57">
        <f t="shared" si="54"/>
        <v>0</v>
      </c>
      <c r="AU165" s="57">
        <f t="shared" si="54"/>
        <v>0</v>
      </c>
      <c r="AV165" s="57">
        <f t="shared" si="54"/>
        <v>0</v>
      </c>
      <c r="AW165" s="57">
        <f t="shared" si="54"/>
        <v>0</v>
      </c>
      <c r="AX165" s="57">
        <f t="shared" si="54"/>
        <v>0</v>
      </c>
      <c r="AY165" s="57">
        <f t="shared" si="54"/>
        <v>0</v>
      </c>
      <c r="AZ165" s="57">
        <f t="shared" si="54"/>
        <v>0</v>
      </c>
      <c r="BA165" s="57">
        <f t="shared" si="54"/>
        <v>0</v>
      </c>
      <c r="BB165" s="57">
        <f t="shared" si="54"/>
        <v>0</v>
      </c>
      <c r="BC165" s="57">
        <f t="shared" si="54"/>
        <v>0</v>
      </c>
      <c r="BD165" s="57">
        <f t="shared" si="54"/>
        <v>0</v>
      </c>
      <c r="BE165" s="57">
        <f t="shared" si="54"/>
        <v>0</v>
      </c>
      <c r="BF165" s="219">
        <f t="shared" si="46"/>
        <v>446</v>
      </c>
    </row>
    <row r="166" spans="1:58" ht="9.75" customHeight="1">
      <c r="A166" s="597"/>
      <c r="B166" s="594"/>
      <c r="C166" s="575"/>
      <c r="D166" s="9" t="s">
        <v>108</v>
      </c>
      <c r="E166" s="57">
        <f>E170+E176</f>
        <v>8</v>
      </c>
      <c r="F166" s="57">
        <f aca="true" t="shared" si="55" ref="F166:BE166">F170+F176</f>
        <v>8</v>
      </c>
      <c r="G166" s="57">
        <f t="shared" si="55"/>
        <v>10</v>
      </c>
      <c r="H166" s="57">
        <f t="shared" si="55"/>
        <v>8</v>
      </c>
      <c r="I166" s="57">
        <f t="shared" si="55"/>
        <v>12</v>
      </c>
      <c r="J166" s="57">
        <f t="shared" si="55"/>
        <v>10</v>
      </c>
      <c r="K166" s="57">
        <f t="shared" si="55"/>
        <v>10</v>
      </c>
      <c r="L166" s="57">
        <f t="shared" si="55"/>
        <v>11</v>
      </c>
      <c r="M166" s="57">
        <f t="shared" si="55"/>
        <v>1</v>
      </c>
      <c r="N166" s="57">
        <f t="shared" si="55"/>
        <v>0</v>
      </c>
      <c r="O166" s="57">
        <f t="shared" si="55"/>
        <v>0</v>
      </c>
      <c r="P166" s="57">
        <f t="shared" si="55"/>
        <v>0</v>
      </c>
      <c r="Q166" s="57">
        <f t="shared" si="55"/>
        <v>0</v>
      </c>
      <c r="R166" s="57">
        <f t="shared" si="55"/>
        <v>0</v>
      </c>
      <c r="S166" s="57">
        <f t="shared" si="55"/>
        <v>0</v>
      </c>
      <c r="T166" s="57">
        <f t="shared" si="55"/>
        <v>0</v>
      </c>
      <c r="U166" s="57">
        <f t="shared" si="55"/>
        <v>0</v>
      </c>
      <c r="V166" s="533">
        <f t="shared" si="55"/>
        <v>0</v>
      </c>
      <c r="W166" s="533">
        <f t="shared" si="55"/>
        <v>0</v>
      </c>
      <c r="X166" s="57">
        <f t="shared" si="55"/>
        <v>0</v>
      </c>
      <c r="Y166" s="57">
        <f t="shared" si="55"/>
        <v>0</v>
      </c>
      <c r="Z166" s="533">
        <f t="shared" si="55"/>
        <v>0</v>
      </c>
      <c r="AA166" s="57">
        <f t="shared" si="55"/>
        <v>0</v>
      </c>
      <c r="AB166" s="57">
        <f t="shared" si="55"/>
        <v>0</v>
      </c>
      <c r="AC166" s="57">
        <f t="shared" si="55"/>
        <v>0</v>
      </c>
      <c r="AD166" s="57">
        <f t="shared" si="55"/>
        <v>0</v>
      </c>
      <c r="AE166" s="57">
        <f t="shared" si="55"/>
        <v>0</v>
      </c>
      <c r="AF166" s="57">
        <f t="shared" si="55"/>
        <v>0</v>
      </c>
      <c r="AG166" s="57">
        <f t="shared" si="55"/>
        <v>0</v>
      </c>
      <c r="AH166" s="57">
        <f t="shared" si="55"/>
        <v>0</v>
      </c>
      <c r="AI166" s="57">
        <f t="shared" si="55"/>
        <v>0</v>
      </c>
      <c r="AJ166" s="57">
        <f t="shared" si="55"/>
        <v>0</v>
      </c>
      <c r="AK166" s="57">
        <f t="shared" si="55"/>
        <v>0</v>
      </c>
      <c r="AL166" s="57">
        <f t="shared" si="55"/>
        <v>0</v>
      </c>
      <c r="AM166" s="57">
        <f t="shared" si="55"/>
        <v>0</v>
      </c>
      <c r="AN166" s="57">
        <f t="shared" si="55"/>
        <v>0</v>
      </c>
      <c r="AO166" s="57">
        <f t="shared" si="55"/>
        <v>0</v>
      </c>
      <c r="AP166" s="57">
        <f t="shared" si="55"/>
        <v>0</v>
      </c>
      <c r="AQ166" s="57">
        <f t="shared" si="55"/>
        <v>0</v>
      </c>
      <c r="AR166" s="57">
        <f t="shared" si="55"/>
        <v>0</v>
      </c>
      <c r="AS166" s="57">
        <f t="shared" si="55"/>
        <v>0</v>
      </c>
      <c r="AT166" s="57">
        <f t="shared" si="55"/>
        <v>0</v>
      </c>
      <c r="AU166" s="57">
        <f t="shared" si="55"/>
        <v>0</v>
      </c>
      <c r="AV166" s="57">
        <f t="shared" si="55"/>
        <v>0</v>
      </c>
      <c r="AW166" s="57">
        <f t="shared" si="55"/>
        <v>0</v>
      </c>
      <c r="AX166" s="57">
        <f t="shared" si="55"/>
        <v>0</v>
      </c>
      <c r="AY166" s="57">
        <f t="shared" si="55"/>
        <v>0</v>
      </c>
      <c r="AZ166" s="57">
        <f t="shared" si="55"/>
        <v>0</v>
      </c>
      <c r="BA166" s="57">
        <f t="shared" si="55"/>
        <v>0</v>
      </c>
      <c r="BB166" s="57">
        <f t="shared" si="55"/>
        <v>0</v>
      </c>
      <c r="BC166" s="57">
        <f t="shared" si="55"/>
        <v>0</v>
      </c>
      <c r="BD166" s="57">
        <f t="shared" si="55"/>
        <v>0</v>
      </c>
      <c r="BE166" s="57">
        <f t="shared" si="55"/>
        <v>0</v>
      </c>
      <c r="BF166" s="219">
        <f t="shared" si="46"/>
        <v>78</v>
      </c>
    </row>
    <row r="167" spans="1:58" ht="74.25">
      <c r="A167" s="597"/>
      <c r="B167" s="47" t="s">
        <v>39</v>
      </c>
      <c r="C167" s="283" t="s">
        <v>251</v>
      </c>
      <c r="D167" s="46" t="s">
        <v>107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>
        <v>24</v>
      </c>
      <c r="P167" s="51">
        <v>36</v>
      </c>
      <c r="Q167" s="51">
        <v>36</v>
      </c>
      <c r="R167" s="52">
        <v>12</v>
      </c>
      <c r="S167" s="52"/>
      <c r="T167" s="52"/>
      <c r="U167" s="52"/>
      <c r="V167" s="532">
        <v>0</v>
      </c>
      <c r="W167" s="532">
        <v>0</v>
      </c>
      <c r="X167" s="52"/>
      <c r="Y167" s="52"/>
      <c r="Z167" s="532">
        <v>0</v>
      </c>
      <c r="AA167" s="55"/>
      <c r="AB167" s="55"/>
      <c r="AC167" s="54"/>
      <c r="AD167" s="54"/>
      <c r="AE167" s="54"/>
      <c r="AF167" s="54"/>
      <c r="AG167" s="54"/>
      <c r="AH167" s="54"/>
      <c r="AI167" s="54"/>
      <c r="AJ167" s="54"/>
      <c r="AK167" s="54"/>
      <c r="AL167" s="55"/>
      <c r="AM167" s="54"/>
      <c r="AN167" s="54"/>
      <c r="AO167" s="54"/>
      <c r="AP167" s="54"/>
      <c r="AQ167" s="54">
        <v>36</v>
      </c>
      <c r="AR167" s="54">
        <v>36</v>
      </c>
      <c r="AS167" s="51">
        <v>36</v>
      </c>
      <c r="AT167" s="51">
        <v>36</v>
      </c>
      <c r="AU167" s="52"/>
      <c r="AV167" s="52">
        <v>0</v>
      </c>
      <c r="AW167" s="52"/>
      <c r="AX167" s="52"/>
      <c r="AY167" s="52"/>
      <c r="AZ167" s="52"/>
      <c r="BA167" s="52"/>
      <c r="BB167" s="52"/>
      <c r="BC167" s="52"/>
      <c r="BD167" s="52"/>
      <c r="BE167" s="52"/>
      <c r="BF167" s="211">
        <f t="shared" si="46"/>
        <v>252</v>
      </c>
    </row>
    <row r="168" spans="1:58" ht="66">
      <c r="A168" s="597"/>
      <c r="B168" s="47" t="s">
        <v>41</v>
      </c>
      <c r="C168" s="279" t="s">
        <v>253</v>
      </c>
      <c r="D168" s="46" t="s">
        <v>107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2"/>
      <c r="Q168" s="52"/>
      <c r="R168" s="52">
        <v>24</v>
      </c>
      <c r="S168" s="52">
        <v>12</v>
      </c>
      <c r="T168" s="52"/>
      <c r="U168" s="52"/>
      <c r="V168" s="532">
        <v>0</v>
      </c>
      <c r="W168" s="532">
        <v>0</v>
      </c>
      <c r="X168" s="52"/>
      <c r="Y168" s="52"/>
      <c r="Z168" s="532">
        <v>0</v>
      </c>
      <c r="AA168" s="55"/>
      <c r="AB168" s="55"/>
      <c r="AC168" s="54"/>
      <c r="AD168" s="54"/>
      <c r="AE168" s="54"/>
      <c r="AF168" s="54"/>
      <c r="AG168" s="54"/>
      <c r="AH168" s="54"/>
      <c r="AI168" s="54"/>
      <c r="AJ168" s="54"/>
      <c r="AK168" s="54"/>
      <c r="AL168" s="55"/>
      <c r="AM168" s="54"/>
      <c r="AN168" s="54"/>
      <c r="AO168" s="54"/>
      <c r="AP168" s="54"/>
      <c r="AQ168" s="54">
        <v>36</v>
      </c>
      <c r="AR168" s="54">
        <v>36</v>
      </c>
      <c r="AS168" s="51">
        <v>36</v>
      </c>
      <c r="AT168" s="51">
        <v>36</v>
      </c>
      <c r="AU168" s="52"/>
      <c r="AV168" s="52">
        <v>0</v>
      </c>
      <c r="AW168" s="52"/>
      <c r="AX168" s="52"/>
      <c r="AY168" s="52"/>
      <c r="AZ168" s="52"/>
      <c r="BA168" s="52"/>
      <c r="BB168" s="52"/>
      <c r="BC168" s="52"/>
      <c r="BD168" s="52"/>
      <c r="BE168" s="52"/>
      <c r="BF168" s="211">
        <f t="shared" si="46"/>
        <v>180</v>
      </c>
    </row>
    <row r="169" spans="1:58" ht="16.5" customHeight="1">
      <c r="A169" s="597"/>
      <c r="B169" s="601" t="s">
        <v>52</v>
      </c>
      <c r="C169" s="630" t="s">
        <v>295</v>
      </c>
      <c r="D169" s="9" t="s">
        <v>107</v>
      </c>
      <c r="E169" s="57">
        <f>E171+E173+E174</f>
        <v>20</v>
      </c>
      <c r="F169" s="57">
        <f aca="true" t="shared" si="56" ref="F169:BE169">F171+F173+F174</f>
        <v>20</v>
      </c>
      <c r="G169" s="57">
        <f t="shared" si="56"/>
        <v>20</v>
      </c>
      <c r="H169" s="57">
        <f t="shared" si="56"/>
        <v>20</v>
      </c>
      <c r="I169" s="57">
        <f t="shared" si="56"/>
        <v>6</v>
      </c>
      <c r="J169" s="57">
        <f t="shared" si="56"/>
        <v>0</v>
      </c>
      <c r="K169" s="57">
        <f t="shared" si="56"/>
        <v>0</v>
      </c>
      <c r="L169" s="57">
        <f t="shared" si="56"/>
        <v>0</v>
      </c>
      <c r="M169" s="57">
        <f t="shared" si="56"/>
        <v>24</v>
      </c>
      <c r="N169" s="57">
        <f t="shared" si="56"/>
        <v>12</v>
      </c>
      <c r="O169" s="57">
        <f t="shared" si="56"/>
        <v>0</v>
      </c>
      <c r="P169" s="57">
        <f t="shared" si="56"/>
        <v>0</v>
      </c>
      <c r="Q169" s="57">
        <f t="shared" si="56"/>
        <v>0</v>
      </c>
      <c r="R169" s="57">
        <f t="shared" si="56"/>
        <v>0</v>
      </c>
      <c r="S169" s="57">
        <f t="shared" si="56"/>
        <v>24</v>
      </c>
      <c r="T169" s="57">
        <f t="shared" si="56"/>
        <v>12</v>
      </c>
      <c r="U169" s="57">
        <f t="shared" si="56"/>
        <v>0</v>
      </c>
      <c r="V169" s="533">
        <f t="shared" si="56"/>
        <v>0</v>
      </c>
      <c r="W169" s="533">
        <f t="shared" si="56"/>
        <v>0</v>
      </c>
      <c r="X169" s="57">
        <f t="shared" si="56"/>
        <v>0</v>
      </c>
      <c r="Y169" s="57">
        <f t="shared" si="56"/>
        <v>0</v>
      </c>
      <c r="Z169" s="533">
        <f t="shared" si="56"/>
        <v>0</v>
      </c>
      <c r="AA169" s="57">
        <f t="shared" si="56"/>
        <v>0</v>
      </c>
      <c r="AB169" s="57">
        <f t="shared" si="56"/>
        <v>0</v>
      </c>
      <c r="AC169" s="57">
        <f t="shared" si="56"/>
        <v>0</v>
      </c>
      <c r="AD169" s="57">
        <f t="shared" si="56"/>
        <v>0</v>
      </c>
      <c r="AE169" s="57">
        <f t="shared" si="56"/>
        <v>0</v>
      </c>
      <c r="AF169" s="57">
        <f t="shared" si="56"/>
        <v>0</v>
      </c>
      <c r="AG169" s="57">
        <f t="shared" si="56"/>
        <v>0</v>
      </c>
      <c r="AH169" s="57">
        <f t="shared" si="56"/>
        <v>0</v>
      </c>
      <c r="AI169" s="57">
        <f t="shared" si="56"/>
        <v>0</v>
      </c>
      <c r="AJ169" s="57">
        <f t="shared" si="56"/>
        <v>0</v>
      </c>
      <c r="AK169" s="57">
        <f t="shared" si="56"/>
        <v>0</v>
      </c>
      <c r="AL169" s="57">
        <f t="shared" si="56"/>
        <v>0</v>
      </c>
      <c r="AM169" s="57">
        <f t="shared" si="56"/>
        <v>0</v>
      </c>
      <c r="AN169" s="57">
        <f t="shared" si="56"/>
        <v>0</v>
      </c>
      <c r="AO169" s="57">
        <f t="shared" si="56"/>
        <v>0</v>
      </c>
      <c r="AP169" s="57">
        <f t="shared" si="56"/>
        <v>0</v>
      </c>
      <c r="AQ169" s="57">
        <f t="shared" si="56"/>
        <v>0</v>
      </c>
      <c r="AR169" s="57">
        <f t="shared" si="56"/>
        <v>0</v>
      </c>
      <c r="AS169" s="57">
        <f t="shared" si="56"/>
        <v>0</v>
      </c>
      <c r="AT169" s="57">
        <f t="shared" si="56"/>
        <v>0</v>
      </c>
      <c r="AU169" s="57">
        <f t="shared" si="56"/>
        <v>0</v>
      </c>
      <c r="AV169" s="57">
        <f t="shared" si="56"/>
        <v>0</v>
      </c>
      <c r="AW169" s="57">
        <f t="shared" si="56"/>
        <v>0</v>
      </c>
      <c r="AX169" s="57">
        <f t="shared" si="56"/>
        <v>0</v>
      </c>
      <c r="AY169" s="57">
        <f t="shared" si="56"/>
        <v>0</v>
      </c>
      <c r="AZ169" s="57">
        <f t="shared" si="56"/>
        <v>0</v>
      </c>
      <c r="BA169" s="57">
        <f t="shared" si="56"/>
        <v>0</v>
      </c>
      <c r="BB169" s="57">
        <f t="shared" si="56"/>
        <v>0</v>
      </c>
      <c r="BC169" s="57">
        <f t="shared" si="56"/>
        <v>0</v>
      </c>
      <c r="BD169" s="57">
        <f t="shared" si="56"/>
        <v>0</v>
      </c>
      <c r="BE169" s="57">
        <f t="shared" si="56"/>
        <v>0</v>
      </c>
      <c r="BF169" s="219">
        <f t="shared" si="46"/>
        <v>158</v>
      </c>
    </row>
    <row r="170" spans="1:58" ht="13.5" customHeight="1">
      <c r="A170" s="597"/>
      <c r="B170" s="602"/>
      <c r="C170" s="631"/>
      <c r="D170" s="9" t="s">
        <v>108</v>
      </c>
      <c r="E170" s="57">
        <f>E172</f>
        <v>8</v>
      </c>
      <c r="F170" s="57">
        <f aca="true" t="shared" si="57" ref="F170:BE170">F172</f>
        <v>8</v>
      </c>
      <c r="G170" s="57">
        <f t="shared" si="57"/>
        <v>10</v>
      </c>
      <c r="H170" s="57">
        <f t="shared" si="57"/>
        <v>8</v>
      </c>
      <c r="I170" s="57">
        <f t="shared" si="57"/>
        <v>8</v>
      </c>
      <c r="J170" s="57">
        <f t="shared" si="57"/>
        <v>0</v>
      </c>
      <c r="K170" s="57">
        <f t="shared" si="57"/>
        <v>0</v>
      </c>
      <c r="L170" s="57">
        <f t="shared" si="57"/>
        <v>0</v>
      </c>
      <c r="M170" s="57">
        <f t="shared" si="57"/>
        <v>0</v>
      </c>
      <c r="N170" s="57">
        <f t="shared" si="57"/>
        <v>0</v>
      </c>
      <c r="O170" s="57">
        <f t="shared" si="57"/>
        <v>0</v>
      </c>
      <c r="P170" s="57">
        <f t="shared" si="57"/>
        <v>0</v>
      </c>
      <c r="Q170" s="57">
        <f t="shared" si="57"/>
        <v>0</v>
      </c>
      <c r="R170" s="57">
        <f t="shared" si="57"/>
        <v>0</v>
      </c>
      <c r="S170" s="57">
        <f t="shared" si="57"/>
        <v>0</v>
      </c>
      <c r="T170" s="57">
        <f t="shared" si="57"/>
        <v>0</v>
      </c>
      <c r="U170" s="57">
        <f t="shared" si="57"/>
        <v>0</v>
      </c>
      <c r="V170" s="533">
        <f t="shared" si="57"/>
        <v>0</v>
      </c>
      <c r="W170" s="533">
        <f t="shared" si="57"/>
        <v>0</v>
      </c>
      <c r="X170" s="57">
        <f t="shared" si="57"/>
        <v>0</v>
      </c>
      <c r="Y170" s="57">
        <f t="shared" si="57"/>
        <v>0</v>
      </c>
      <c r="Z170" s="533">
        <f t="shared" si="57"/>
        <v>0</v>
      </c>
      <c r="AA170" s="57">
        <f t="shared" si="57"/>
        <v>0</v>
      </c>
      <c r="AB170" s="57">
        <f t="shared" si="57"/>
        <v>0</v>
      </c>
      <c r="AC170" s="57">
        <f t="shared" si="57"/>
        <v>0</v>
      </c>
      <c r="AD170" s="57">
        <f t="shared" si="57"/>
        <v>0</v>
      </c>
      <c r="AE170" s="57">
        <f t="shared" si="57"/>
        <v>0</v>
      </c>
      <c r="AF170" s="57">
        <f t="shared" si="57"/>
        <v>0</v>
      </c>
      <c r="AG170" s="57">
        <f t="shared" si="57"/>
        <v>0</v>
      </c>
      <c r="AH170" s="57">
        <f t="shared" si="57"/>
        <v>0</v>
      </c>
      <c r="AI170" s="57">
        <f t="shared" si="57"/>
        <v>0</v>
      </c>
      <c r="AJ170" s="57">
        <f t="shared" si="57"/>
        <v>0</v>
      </c>
      <c r="AK170" s="57">
        <f t="shared" si="57"/>
        <v>0</v>
      </c>
      <c r="AL170" s="57">
        <f t="shared" si="57"/>
        <v>0</v>
      </c>
      <c r="AM170" s="57">
        <f t="shared" si="57"/>
        <v>0</v>
      </c>
      <c r="AN170" s="57">
        <f t="shared" si="57"/>
        <v>0</v>
      </c>
      <c r="AO170" s="57">
        <f t="shared" si="57"/>
        <v>0</v>
      </c>
      <c r="AP170" s="57">
        <f t="shared" si="57"/>
        <v>0</v>
      </c>
      <c r="AQ170" s="57">
        <f t="shared" si="57"/>
        <v>0</v>
      </c>
      <c r="AR170" s="57">
        <f t="shared" si="57"/>
        <v>0</v>
      </c>
      <c r="AS170" s="57">
        <f t="shared" si="57"/>
        <v>0</v>
      </c>
      <c r="AT170" s="57">
        <f t="shared" si="57"/>
        <v>0</v>
      </c>
      <c r="AU170" s="57">
        <f t="shared" si="57"/>
        <v>0</v>
      </c>
      <c r="AV170" s="57">
        <f t="shared" si="57"/>
        <v>0</v>
      </c>
      <c r="AW170" s="57">
        <f t="shared" si="57"/>
        <v>0</v>
      </c>
      <c r="AX170" s="57">
        <f t="shared" si="57"/>
        <v>0</v>
      </c>
      <c r="AY170" s="57">
        <f t="shared" si="57"/>
        <v>0</v>
      </c>
      <c r="AZ170" s="57">
        <f t="shared" si="57"/>
        <v>0</v>
      </c>
      <c r="BA170" s="57">
        <f t="shared" si="57"/>
        <v>0</v>
      </c>
      <c r="BB170" s="57">
        <f t="shared" si="57"/>
        <v>0</v>
      </c>
      <c r="BC170" s="57">
        <f t="shared" si="57"/>
        <v>0</v>
      </c>
      <c r="BD170" s="57">
        <f t="shared" si="57"/>
        <v>0</v>
      </c>
      <c r="BE170" s="57">
        <f t="shared" si="57"/>
        <v>0</v>
      </c>
      <c r="BF170" s="219">
        <f>SUM(E170:BE170)</f>
        <v>42</v>
      </c>
    </row>
    <row r="171" spans="1:58" ht="23.25" customHeight="1">
      <c r="A171" s="597"/>
      <c r="B171" s="589" t="s">
        <v>53</v>
      </c>
      <c r="C171" s="590" t="s">
        <v>289</v>
      </c>
      <c r="D171" s="47" t="s">
        <v>107</v>
      </c>
      <c r="E171" s="54">
        <v>20</v>
      </c>
      <c r="F171" s="54">
        <v>20</v>
      </c>
      <c r="G171" s="54">
        <v>20</v>
      </c>
      <c r="H171" s="54">
        <v>20</v>
      </c>
      <c r="I171" s="54">
        <v>6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32">
        <v>0</v>
      </c>
      <c r="W171" s="532">
        <v>0</v>
      </c>
      <c r="X171" s="52"/>
      <c r="Y171" s="52"/>
      <c r="Z171" s="532">
        <v>0</v>
      </c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4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211">
        <f aca="true" t="shared" si="58" ref="BF171:BF185">SUM(E171:BE171)</f>
        <v>86</v>
      </c>
    </row>
    <row r="172" spans="1:58" ht="21" customHeight="1">
      <c r="A172" s="597"/>
      <c r="B172" s="589"/>
      <c r="C172" s="590"/>
      <c r="D172" s="47" t="s">
        <v>108</v>
      </c>
      <c r="E172" s="54">
        <v>8</v>
      </c>
      <c r="F172" s="54">
        <v>8</v>
      </c>
      <c r="G172" s="54">
        <v>10</v>
      </c>
      <c r="H172" s="54">
        <v>8</v>
      </c>
      <c r="I172" s="54">
        <v>8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32">
        <v>0</v>
      </c>
      <c r="W172" s="532">
        <v>0</v>
      </c>
      <c r="X172" s="52"/>
      <c r="Y172" s="52"/>
      <c r="Z172" s="532">
        <v>0</v>
      </c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4"/>
      <c r="AN172" s="54"/>
      <c r="AO172" s="54"/>
      <c r="AP172" s="54"/>
      <c r="AQ172" s="54"/>
      <c r="AR172" s="56"/>
      <c r="AS172" s="54"/>
      <c r="AT172" s="54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211">
        <f t="shared" si="58"/>
        <v>42</v>
      </c>
    </row>
    <row r="173" spans="1:58" ht="49.5">
      <c r="A173" s="597"/>
      <c r="B173" s="47" t="s">
        <v>152</v>
      </c>
      <c r="C173" s="279" t="s">
        <v>290</v>
      </c>
      <c r="D173" s="46" t="s">
        <v>107</v>
      </c>
      <c r="E173" s="51"/>
      <c r="F173" s="51"/>
      <c r="G173" s="51"/>
      <c r="H173" s="51"/>
      <c r="I173" s="51"/>
      <c r="J173" s="51"/>
      <c r="K173" s="51"/>
      <c r="L173" s="51"/>
      <c r="M173" s="51">
        <v>24</v>
      </c>
      <c r="N173" s="51">
        <v>12</v>
      </c>
      <c r="O173" s="51"/>
      <c r="P173" s="51"/>
      <c r="Q173" s="52"/>
      <c r="R173" s="52"/>
      <c r="S173" s="52"/>
      <c r="T173" s="52"/>
      <c r="U173" s="52"/>
      <c r="V173" s="532">
        <v>0</v>
      </c>
      <c r="W173" s="532">
        <v>0</v>
      </c>
      <c r="X173" s="52"/>
      <c r="Y173" s="52"/>
      <c r="Z173" s="532">
        <v>0</v>
      </c>
      <c r="AA173" s="55"/>
      <c r="AB173" s="55"/>
      <c r="AC173" s="54"/>
      <c r="AD173" s="54"/>
      <c r="AE173" s="54"/>
      <c r="AF173" s="54"/>
      <c r="AG173" s="54"/>
      <c r="AH173" s="54"/>
      <c r="AI173" s="54"/>
      <c r="AJ173" s="54"/>
      <c r="AK173" s="54"/>
      <c r="AL173" s="55"/>
      <c r="AM173" s="54"/>
      <c r="AN173" s="54"/>
      <c r="AO173" s="54"/>
      <c r="AP173" s="54"/>
      <c r="AQ173" s="54"/>
      <c r="AR173" s="54"/>
      <c r="AS173" s="51"/>
      <c r="AT173" s="51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211">
        <f t="shared" si="58"/>
        <v>36</v>
      </c>
    </row>
    <row r="174" spans="1:58" ht="57.75">
      <c r="A174" s="597"/>
      <c r="B174" s="47" t="s">
        <v>153</v>
      </c>
      <c r="C174" s="283" t="s">
        <v>291</v>
      </c>
      <c r="D174" s="47" t="s">
        <v>107</v>
      </c>
      <c r="E174" s="54"/>
      <c r="F174" s="54"/>
      <c r="G174" s="54"/>
      <c r="H174" s="54"/>
      <c r="I174" s="54"/>
      <c r="J174" s="54"/>
      <c r="K174" s="54"/>
      <c r="L174" s="55"/>
      <c r="M174" s="55"/>
      <c r="N174" s="55"/>
      <c r="O174" s="55"/>
      <c r="P174" s="55"/>
      <c r="Q174" s="55"/>
      <c r="R174" s="55"/>
      <c r="S174" s="55">
        <v>24</v>
      </c>
      <c r="T174" s="55">
        <v>12</v>
      </c>
      <c r="U174" s="55"/>
      <c r="V174" s="532">
        <v>0</v>
      </c>
      <c r="W174" s="532">
        <v>0</v>
      </c>
      <c r="X174" s="52"/>
      <c r="Y174" s="52"/>
      <c r="Z174" s="532">
        <v>0</v>
      </c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4"/>
      <c r="AN174" s="54"/>
      <c r="AO174" s="54"/>
      <c r="AP174" s="54"/>
      <c r="AQ174" s="54"/>
      <c r="AR174" s="54"/>
      <c r="AS174" s="54"/>
      <c r="AT174" s="54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211">
        <f>SUM(E174:BE174)</f>
        <v>36</v>
      </c>
    </row>
    <row r="175" spans="1:58" ht="19.5" customHeight="1">
      <c r="A175" s="597"/>
      <c r="B175" s="601" t="s">
        <v>243</v>
      </c>
      <c r="C175" s="603" t="s">
        <v>247</v>
      </c>
      <c r="D175" s="9" t="s">
        <v>107</v>
      </c>
      <c r="E175" s="57">
        <f aca="true" t="shared" si="59" ref="E175:AJ175">E177+E179+E180</f>
        <v>0</v>
      </c>
      <c r="F175" s="57">
        <f t="shared" si="59"/>
        <v>0</v>
      </c>
      <c r="G175" s="57">
        <f t="shared" si="59"/>
        <v>0</v>
      </c>
      <c r="H175" s="57">
        <f t="shared" si="59"/>
        <v>0</v>
      </c>
      <c r="I175" s="57">
        <f t="shared" si="59"/>
        <v>8</v>
      </c>
      <c r="J175" s="57">
        <f t="shared" si="59"/>
        <v>20</v>
      </c>
      <c r="K175" s="57">
        <f t="shared" si="59"/>
        <v>20</v>
      </c>
      <c r="L175" s="57">
        <f t="shared" si="59"/>
        <v>22</v>
      </c>
      <c r="M175" s="57">
        <f t="shared" si="59"/>
        <v>2</v>
      </c>
      <c r="N175" s="57">
        <f t="shared" si="59"/>
        <v>24</v>
      </c>
      <c r="O175" s="57">
        <f t="shared" si="59"/>
        <v>12</v>
      </c>
      <c r="P175" s="57">
        <f t="shared" si="59"/>
        <v>0</v>
      </c>
      <c r="Q175" s="57">
        <f t="shared" si="59"/>
        <v>0</v>
      </c>
      <c r="R175" s="57">
        <f t="shared" si="59"/>
        <v>0</v>
      </c>
      <c r="S175" s="57">
        <f t="shared" si="59"/>
        <v>0</v>
      </c>
      <c r="T175" s="57">
        <f t="shared" si="59"/>
        <v>24</v>
      </c>
      <c r="U175" s="57">
        <f t="shared" si="59"/>
        <v>12</v>
      </c>
      <c r="V175" s="533">
        <f t="shared" si="59"/>
        <v>0</v>
      </c>
      <c r="W175" s="533">
        <f t="shared" si="59"/>
        <v>0</v>
      </c>
      <c r="X175" s="57">
        <f t="shared" si="59"/>
        <v>0</v>
      </c>
      <c r="Y175" s="57">
        <f t="shared" si="59"/>
        <v>0</v>
      </c>
      <c r="Z175" s="533">
        <f t="shared" si="59"/>
        <v>0</v>
      </c>
      <c r="AA175" s="57">
        <f t="shared" si="59"/>
        <v>0</v>
      </c>
      <c r="AB175" s="57">
        <f t="shared" si="59"/>
        <v>0</v>
      </c>
      <c r="AC175" s="57">
        <f t="shared" si="59"/>
        <v>0</v>
      </c>
      <c r="AD175" s="57">
        <f t="shared" si="59"/>
        <v>0</v>
      </c>
      <c r="AE175" s="57">
        <f t="shared" si="59"/>
        <v>0</v>
      </c>
      <c r="AF175" s="57">
        <f t="shared" si="59"/>
        <v>0</v>
      </c>
      <c r="AG175" s="57">
        <f t="shared" si="59"/>
        <v>0</v>
      </c>
      <c r="AH175" s="57">
        <f t="shared" si="59"/>
        <v>0</v>
      </c>
      <c r="AI175" s="57">
        <f t="shared" si="59"/>
        <v>0</v>
      </c>
      <c r="AJ175" s="57">
        <f t="shared" si="59"/>
        <v>0</v>
      </c>
      <c r="AK175" s="57">
        <f aca="true" t="shared" si="60" ref="AK175:BE175">AK177+AK179+AK180</f>
        <v>0</v>
      </c>
      <c r="AL175" s="57">
        <f t="shared" si="60"/>
        <v>0</v>
      </c>
      <c r="AM175" s="57">
        <f t="shared" si="60"/>
        <v>0</v>
      </c>
      <c r="AN175" s="57">
        <f t="shared" si="60"/>
        <v>0</v>
      </c>
      <c r="AO175" s="57">
        <f t="shared" si="60"/>
        <v>0</v>
      </c>
      <c r="AP175" s="57">
        <f t="shared" si="60"/>
        <v>0</v>
      </c>
      <c r="AQ175" s="57">
        <f t="shared" si="60"/>
        <v>0</v>
      </c>
      <c r="AR175" s="57">
        <f t="shared" si="60"/>
        <v>0</v>
      </c>
      <c r="AS175" s="57">
        <f t="shared" si="60"/>
        <v>0</v>
      </c>
      <c r="AT175" s="57">
        <f t="shared" si="60"/>
        <v>0</v>
      </c>
      <c r="AU175" s="57">
        <f t="shared" si="60"/>
        <v>0</v>
      </c>
      <c r="AV175" s="57">
        <f t="shared" si="60"/>
        <v>0</v>
      </c>
      <c r="AW175" s="57">
        <f t="shared" si="60"/>
        <v>0</v>
      </c>
      <c r="AX175" s="57">
        <f t="shared" si="60"/>
        <v>0</v>
      </c>
      <c r="AY175" s="57">
        <f t="shared" si="60"/>
        <v>0</v>
      </c>
      <c r="AZ175" s="57">
        <f t="shared" si="60"/>
        <v>0</v>
      </c>
      <c r="BA175" s="57">
        <f t="shared" si="60"/>
        <v>0</v>
      </c>
      <c r="BB175" s="57">
        <f t="shared" si="60"/>
        <v>0</v>
      </c>
      <c r="BC175" s="57">
        <f t="shared" si="60"/>
        <v>0</v>
      </c>
      <c r="BD175" s="57">
        <f t="shared" si="60"/>
        <v>0</v>
      </c>
      <c r="BE175" s="57">
        <f t="shared" si="60"/>
        <v>0</v>
      </c>
      <c r="BF175" s="219">
        <f t="shared" si="58"/>
        <v>144</v>
      </c>
    </row>
    <row r="176" spans="1:58" ht="20.25" customHeight="1">
      <c r="A176" s="597"/>
      <c r="B176" s="602"/>
      <c r="C176" s="604"/>
      <c r="D176" s="9" t="s">
        <v>108</v>
      </c>
      <c r="E176" s="57">
        <f>E178</f>
        <v>0</v>
      </c>
      <c r="F176" s="57">
        <f aca="true" t="shared" si="61" ref="F176:BE176">F178</f>
        <v>0</v>
      </c>
      <c r="G176" s="57">
        <f t="shared" si="61"/>
        <v>0</v>
      </c>
      <c r="H176" s="57">
        <f t="shared" si="61"/>
        <v>0</v>
      </c>
      <c r="I176" s="57">
        <f t="shared" si="61"/>
        <v>4</v>
      </c>
      <c r="J176" s="57">
        <f t="shared" si="61"/>
        <v>10</v>
      </c>
      <c r="K176" s="57">
        <f t="shared" si="61"/>
        <v>10</v>
      </c>
      <c r="L176" s="57">
        <f t="shared" si="61"/>
        <v>11</v>
      </c>
      <c r="M176" s="57">
        <f t="shared" si="61"/>
        <v>1</v>
      </c>
      <c r="N176" s="57">
        <f t="shared" si="61"/>
        <v>0</v>
      </c>
      <c r="O176" s="57">
        <f t="shared" si="61"/>
        <v>0</v>
      </c>
      <c r="P176" s="57">
        <f t="shared" si="61"/>
        <v>0</v>
      </c>
      <c r="Q176" s="57">
        <f t="shared" si="61"/>
        <v>0</v>
      </c>
      <c r="R176" s="57">
        <f t="shared" si="61"/>
        <v>0</v>
      </c>
      <c r="S176" s="57">
        <f t="shared" si="61"/>
        <v>0</v>
      </c>
      <c r="T176" s="57">
        <f t="shared" si="61"/>
        <v>0</v>
      </c>
      <c r="U176" s="57">
        <f t="shared" si="61"/>
        <v>0</v>
      </c>
      <c r="V176" s="533">
        <f t="shared" si="61"/>
        <v>0</v>
      </c>
      <c r="W176" s="533">
        <f t="shared" si="61"/>
        <v>0</v>
      </c>
      <c r="X176" s="57">
        <f t="shared" si="61"/>
        <v>0</v>
      </c>
      <c r="Y176" s="57">
        <f t="shared" si="61"/>
        <v>0</v>
      </c>
      <c r="Z176" s="533">
        <f t="shared" si="61"/>
        <v>0</v>
      </c>
      <c r="AA176" s="57">
        <f t="shared" si="61"/>
        <v>0</v>
      </c>
      <c r="AB176" s="57">
        <f t="shared" si="61"/>
        <v>0</v>
      </c>
      <c r="AC176" s="57">
        <f t="shared" si="61"/>
        <v>0</v>
      </c>
      <c r="AD176" s="57">
        <f t="shared" si="61"/>
        <v>0</v>
      </c>
      <c r="AE176" s="57">
        <f t="shared" si="61"/>
        <v>0</v>
      </c>
      <c r="AF176" s="57">
        <f t="shared" si="61"/>
        <v>0</v>
      </c>
      <c r="AG176" s="57">
        <f t="shared" si="61"/>
        <v>0</v>
      </c>
      <c r="AH176" s="57">
        <f t="shared" si="61"/>
        <v>0</v>
      </c>
      <c r="AI176" s="57">
        <f t="shared" si="61"/>
        <v>0</v>
      </c>
      <c r="AJ176" s="57">
        <f t="shared" si="61"/>
        <v>0</v>
      </c>
      <c r="AK176" s="57">
        <f t="shared" si="61"/>
        <v>0</v>
      </c>
      <c r="AL176" s="57">
        <f t="shared" si="61"/>
        <v>0</v>
      </c>
      <c r="AM176" s="57">
        <f t="shared" si="61"/>
        <v>0</v>
      </c>
      <c r="AN176" s="57">
        <f t="shared" si="61"/>
        <v>0</v>
      </c>
      <c r="AO176" s="57">
        <f t="shared" si="61"/>
        <v>0</v>
      </c>
      <c r="AP176" s="57">
        <f t="shared" si="61"/>
        <v>0</v>
      </c>
      <c r="AQ176" s="57">
        <f t="shared" si="61"/>
        <v>0</v>
      </c>
      <c r="AR176" s="57">
        <f t="shared" si="61"/>
        <v>0</v>
      </c>
      <c r="AS176" s="57">
        <f t="shared" si="61"/>
        <v>0</v>
      </c>
      <c r="AT176" s="57">
        <f t="shared" si="61"/>
        <v>0</v>
      </c>
      <c r="AU176" s="57">
        <f t="shared" si="61"/>
        <v>0</v>
      </c>
      <c r="AV176" s="57">
        <f t="shared" si="61"/>
        <v>0</v>
      </c>
      <c r="AW176" s="57">
        <f t="shared" si="61"/>
        <v>0</v>
      </c>
      <c r="AX176" s="57">
        <f t="shared" si="61"/>
        <v>0</v>
      </c>
      <c r="AY176" s="57">
        <f t="shared" si="61"/>
        <v>0</v>
      </c>
      <c r="AZ176" s="57">
        <f t="shared" si="61"/>
        <v>0</v>
      </c>
      <c r="BA176" s="57">
        <f t="shared" si="61"/>
        <v>0</v>
      </c>
      <c r="BB176" s="57">
        <f t="shared" si="61"/>
        <v>0</v>
      </c>
      <c r="BC176" s="57">
        <f t="shared" si="61"/>
        <v>0</v>
      </c>
      <c r="BD176" s="57">
        <f t="shared" si="61"/>
        <v>0</v>
      </c>
      <c r="BE176" s="57">
        <f t="shared" si="61"/>
        <v>0</v>
      </c>
      <c r="BF176" s="219">
        <f t="shared" si="58"/>
        <v>36</v>
      </c>
    </row>
    <row r="177" spans="1:58" ht="20.25" customHeight="1">
      <c r="A177" s="597"/>
      <c r="B177" s="589" t="s">
        <v>244</v>
      </c>
      <c r="C177" s="590" t="s">
        <v>292</v>
      </c>
      <c r="D177" s="47" t="s">
        <v>107</v>
      </c>
      <c r="E177" s="54"/>
      <c r="F177" s="54"/>
      <c r="G177" s="54"/>
      <c r="H177" s="54"/>
      <c r="I177" s="54">
        <v>8</v>
      </c>
      <c r="J177" s="54">
        <v>20</v>
      </c>
      <c r="K177" s="54">
        <v>20</v>
      </c>
      <c r="L177" s="54">
        <v>22</v>
      </c>
      <c r="M177" s="54">
        <v>2</v>
      </c>
      <c r="N177" s="54"/>
      <c r="O177" s="54"/>
      <c r="P177" s="54"/>
      <c r="Q177" s="54"/>
      <c r="R177" s="54"/>
      <c r="S177" s="54"/>
      <c r="T177" s="54"/>
      <c r="U177" s="54"/>
      <c r="V177" s="532">
        <v>0</v>
      </c>
      <c r="W177" s="532">
        <v>0</v>
      </c>
      <c r="X177" s="52"/>
      <c r="Y177" s="52"/>
      <c r="Z177" s="532">
        <v>0</v>
      </c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4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211">
        <f t="shared" si="58"/>
        <v>72</v>
      </c>
    </row>
    <row r="178" spans="1:58" ht="18.75" customHeight="1">
      <c r="A178" s="597"/>
      <c r="B178" s="589"/>
      <c r="C178" s="590"/>
      <c r="D178" s="47" t="s">
        <v>108</v>
      </c>
      <c r="E178" s="54"/>
      <c r="F178" s="54"/>
      <c r="G178" s="54"/>
      <c r="H178" s="54"/>
      <c r="I178" s="54">
        <v>4</v>
      </c>
      <c r="J178" s="54">
        <v>10</v>
      </c>
      <c r="K178" s="54">
        <v>10</v>
      </c>
      <c r="L178" s="54">
        <v>11</v>
      </c>
      <c r="M178" s="54">
        <v>1</v>
      </c>
      <c r="N178" s="54"/>
      <c r="O178" s="54"/>
      <c r="P178" s="54"/>
      <c r="Q178" s="54"/>
      <c r="R178" s="54"/>
      <c r="S178" s="54"/>
      <c r="T178" s="54"/>
      <c r="U178" s="54"/>
      <c r="V178" s="532">
        <v>0</v>
      </c>
      <c r="W178" s="532">
        <v>0</v>
      </c>
      <c r="X178" s="52"/>
      <c r="Y178" s="52"/>
      <c r="Z178" s="532">
        <v>0</v>
      </c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4"/>
      <c r="AN178" s="54"/>
      <c r="AO178" s="54"/>
      <c r="AP178" s="54"/>
      <c r="AQ178" s="54"/>
      <c r="AR178" s="56"/>
      <c r="AS178" s="54"/>
      <c r="AT178" s="54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211">
        <f t="shared" si="58"/>
        <v>36</v>
      </c>
    </row>
    <row r="179" spans="1:58" ht="57.75">
      <c r="A179" s="597"/>
      <c r="B179" s="47" t="s">
        <v>245</v>
      </c>
      <c r="C179" s="279" t="s">
        <v>256</v>
      </c>
      <c r="D179" s="47" t="s">
        <v>107</v>
      </c>
      <c r="E179" s="54"/>
      <c r="F179" s="54"/>
      <c r="G179" s="54"/>
      <c r="H179" s="54"/>
      <c r="I179" s="54"/>
      <c r="J179" s="54"/>
      <c r="K179" s="54"/>
      <c r="L179" s="55"/>
      <c r="M179" s="55"/>
      <c r="N179" s="55">
        <v>24</v>
      </c>
      <c r="O179" s="55">
        <v>12</v>
      </c>
      <c r="P179" s="55"/>
      <c r="Q179" s="55"/>
      <c r="R179" s="55"/>
      <c r="S179" s="55"/>
      <c r="T179" s="55"/>
      <c r="U179" s="55"/>
      <c r="V179" s="532">
        <v>0</v>
      </c>
      <c r="W179" s="532">
        <v>0</v>
      </c>
      <c r="X179" s="52"/>
      <c r="Y179" s="52"/>
      <c r="Z179" s="532">
        <v>0</v>
      </c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4"/>
      <c r="AN179" s="54"/>
      <c r="AO179" s="54"/>
      <c r="AP179" s="54"/>
      <c r="AQ179" s="54"/>
      <c r="AR179" s="54"/>
      <c r="AS179" s="54"/>
      <c r="AT179" s="54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211">
        <f t="shared" si="58"/>
        <v>36</v>
      </c>
    </row>
    <row r="180" spans="1:58" ht="66">
      <c r="A180" s="597"/>
      <c r="B180" s="47" t="s">
        <v>246</v>
      </c>
      <c r="C180" s="283" t="s">
        <v>257</v>
      </c>
      <c r="D180" s="47" t="s">
        <v>107</v>
      </c>
      <c r="E180" s="54"/>
      <c r="F180" s="54"/>
      <c r="G180" s="54"/>
      <c r="H180" s="54"/>
      <c r="I180" s="54"/>
      <c r="J180" s="54"/>
      <c r="K180" s="54"/>
      <c r="L180" s="55"/>
      <c r="M180" s="55"/>
      <c r="N180" s="55"/>
      <c r="O180" s="55"/>
      <c r="P180" s="55"/>
      <c r="Q180" s="55"/>
      <c r="R180" s="55"/>
      <c r="S180" s="55"/>
      <c r="T180" s="55">
        <v>24</v>
      </c>
      <c r="U180" s="55">
        <v>12</v>
      </c>
      <c r="V180" s="532">
        <v>0</v>
      </c>
      <c r="W180" s="532">
        <v>0</v>
      </c>
      <c r="X180" s="52"/>
      <c r="Y180" s="52"/>
      <c r="Z180" s="532">
        <v>0</v>
      </c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4"/>
      <c r="AN180" s="54"/>
      <c r="AO180" s="54"/>
      <c r="AP180" s="54"/>
      <c r="AQ180" s="54"/>
      <c r="AR180" s="54"/>
      <c r="AS180" s="54"/>
      <c r="AT180" s="54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211">
        <f t="shared" si="58"/>
        <v>36</v>
      </c>
    </row>
    <row r="181" spans="1:58" ht="16.5">
      <c r="A181" s="625"/>
      <c r="B181" s="594" t="s">
        <v>42</v>
      </c>
      <c r="C181" s="554" t="s">
        <v>125</v>
      </c>
      <c r="D181" s="47" t="s">
        <v>107</v>
      </c>
      <c r="E181" s="54">
        <v>2</v>
      </c>
      <c r="F181" s="54">
        <v>2</v>
      </c>
      <c r="G181" s="54">
        <v>2</v>
      </c>
      <c r="H181" s="54">
        <v>2</v>
      </c>
      <c r="I181" s="54">
        <v>2</v>
      </c>
      <c r="J181" s="54">
        <v>2</v>
      </c>
      <c r="K181" s="54">
        <v>2</v>
      </c>
      <c r="L181" s="54">
        <v>2</v>
      </c>
      <c r="M181" s="54">
        <v>4</v>
      </c>
      <c r="N181" s="54"/>
      <c r="O181" s="54"/>
      <c r="P181" s="54"/>
      <c r="Q181" s="55"/>
      <c r="R181" s="55"/>
      <c r="S181" s="55"/>
      <c r="T181" s="55"/>
      <c r="U181" s="55"/>
      <c r="V181" s="532">
        <v>0</v>
      </c>
      <c r="W181" s="532">
        <v>0</v>
      </c>
      <c r="X181" s="55"/>
      <c r="Y181" s="55"/>
      <c r="Z181" s="532">
        <v>0</v>
      </c>
      <c r="AA181" s="55"/>
      <c r="AB181" s="55"/>
      <c r="AC181" s="55"/>
      <c r="AD181" s="55"/>
      <c r="AE181" s="55"/>
      <c r="AF181" s="55"/>
      <c r="AG181" s="55"/>
      <c r="AH181" s="54"/>
      <c r="AI181" s="54"/>
      <c r="AJ181" s="54"/>
      <c r="AK181" s="54"/>
      <c r="AL181" s="55"/>
      <c r="AM181" s="54"/>
      <c r="AN181" s="54"/>
      <c r="AO181" s="54"/>
      <c r="AP181" s="54"/>
      <c r="AQ181" s="54"/>
      <c r="AR181" s="54"/>
      <c r="AS181" s="54"/>
      <c r="AT181" s="54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212">
        <f t="shared" si="58"/>
        <v>20</v>
      </c>
    </row>
    <row r="182" spans="1:58" ht="16.5">
      <c r="A182" s="625"/>
      <c r="B182" s="594"/>
      <c r="C182" s="575"/>
      <c r="D182" s="47" t="s">
        <v>108</v>
      </c>
      <c r="E182" s="54">
        <v>2</v>
      </c>
      <c r="F182" s="54">
        <v>2</v>
      </c>
      <c r="G182" s="54">
        <v>2</v>
      </c>
      <c r="H182" s="54">
        <v>2</v>
      </c>
      <c r="I182" s="54">
        <v>2</v>
      </c>
      <c r="J182" s="54">
        <v>2</v>
      </c>
      <c r="K182" s="54">
        <v>2</v>
      </c>
      <c r="L182" s="54">
        <v>2</v>
      </c>
      <c r="M182" s="54">
        <v>4</v>
      </c>
      <c r="N182" s="54"/>
      <c r="O182" s="55"/>
      <c r="P182" s="55"/>
      <c r="Q182" s="55"/>
      <c r="R182" s="55"/>
      <c r="S182" s="55"/>
      <c r="T182" s="55"/>
      <c r="U182" s="55"/>
      <c r="V182" s="532">
        <v>0</v>
      </c>
      <c r="W182" s="532">
        <v>0</v>
      </c>
      <c r="X182" s="55"/>
      <c r="Y182" s="55"/>
      <c r="Z182" s="532">
        <v>0</v>
      </c>
      <c r="AA182" s="55"/>
      <c r="AB182" s="55"/>
      <c r="AC182" s="55"/>
      <c r="AD182" s="55"/>
      <c r="AE182" s="55"/>
      <c r="AF182" s="55"/>
      <c r="AG182" s="55"/>
      <c r="AH182" s="54"/>
      <c r="AI182" s="54"/>
      <c r="AJ182" s="54"/>
      <c r="AK182" s="54"/>
      <c r="AL182" s="55"/>
      <c r="AM182" s="54"/>
      <c r="AN182" s="54"/>
      <c r="AO182" s="54"/>
      <c r="AP182" s="54"/>
      <c r="AQ182" s="54"/>
      <c r="AR182" s="54"/>
      <c r="AS182" s="54"/>
      <c r="AT182" s="54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212">
        <f t="shared" si="58"/>
        <v>20</v>
      </c>
    </row>
    <row r="183" spans="1:58" ht="18.75" customHeight="1">
      <c r="A183" s="625"/>
      <c r="B183" s="594" t="s">
        <v>115</v>
      </c>
      <c r="C183" s="594"/>
      <c r="D183" s="594"/>
      <c r="E183" s="171">
        <f aca="true" t="shared" si="62" ref="E183:M183">E163+E159+E155</f>
        <v>36</v>
      </c>
      <c r="F183" s="171">
        <f t="shared" si="62"/>
        <v>36</v>
      </c>
      <c r="G183" s="171">
        <f t="shared" si="62"/>
        <v>36</v>
      </c>
      <c r="H183" s="171">
        <f t="shared" si="62"/>
        <v>36</v>
      </c>
      <c r="I183" s="539">
        <f t="shared" si="62"/>
        <v>30</v>
      </c>
      <c r="J183" s="171">
        <f t="shared" si="62"/>
        <v>36</v>
      </c>
      <c r="K183" s="171">
        <f t="shared" si="62"/>
        <v>36</v>
      </c>
      <c r="L183" s="171">
        <f t="shared" si="62"/>
        <v>36</v>
      </c>
      <c r="M183" s="539">
        <f t="shared" si="62"/>
        <v>30</v>
      </c>
      <c r="N183" s="57">
        <f aca="true" t="shared" si="63" ref="N183:BE183">N163</f>
        <v>36</v>
      </c>
      <c r="O183" s="57">
        <f t="shared" si="63"/>
        <v>36</v>
      </c>
      <c r="P183" s="57">
        <f t="shared" si="63"/>
        <v>36</v>
      </c>
      <c r="Q183" s="57">
        <f t="shared" si="63"/>
        <v>36</v>
      </c>
      <c r="R183" s="57">
        <f t="shared" si="63"/>
        <v>36</v>
      </c>
      <c r="S183" s="57">
        <f t="shared" si="63"/>
        <v>36</v>
      </c>
      <c r="T183" s="57">
        <f t="shared" si="63"/>
        <v>36</v>
      </c>
      <c r="U183" s="542">
        <f t="shared" si="63"/>
        <v>12</v>
      </c>
      <c r="V183" s="533">
        <f t="shared" si="63"/>
        <v>0</v>
      </c>
      <c r="W183" s="533">
        <f t="shared" si="63"/>
        <v>0</v>
      </c>
      <c r="X183" s="57">
        <f t="shared" si="63"/>
        <v>0</v>
      </c>
      <c r="Y183" s="57">
        <f t="shared" si="63"/>
        <v>0</v>
      </c>
      <c r="Z183" s="533">
        <f t="shared" si="63"/>
        <v>0</v>
      </c>
      <c r="AA183" s="57">
        <f t="shared" si="63"/>
        <v>0</v>
      </c>
      <c r="AB183" s="57">
        <f t="shared" si="63"/>
        <v>0</v>
      </c>
      <c r="AC183" s="57">
        <f t="shared" si="63"/>
        <v>0</v>
      </c>
      <c r="AD183" s="57">
        <f t="shared" si="63"/>
        <v>0</v>
      </c>
      <c r="AE183" s="57">
        <f t="shared" si="63"/>
        <v>0</v>
      </c>
      <c r="AF183" s="57">
        <f t="shared" si="63"/>
        <v>0</v>
      </c>
      <c r="AG183" s="57">
        <f t="shared" si="63"/>
        <v>0</v>
      </c>
      <c r="AH183" s="57">
        <f t="shared" si="63"/>
        <v>0</v>
      </c>
      <c r="AI183" s="57">
        <f t="shared" si="63"/>
        <v>0</v>
      </c>
      <c r="AJ183" s="57">
        <f t="shared" si="63"/>
        <v>0</v>
      </c>
      <c r="AK183" s="57">
        <f t="shared" si="63"/>
        <v>0</v>
      </c>
      <c r="AL183" s="57">
        <f t="shared" si="63"/>
        <v>0</v>
      </c>
      <c r="AM183" s="57">
        <f t="shared" si="63"/>
        <v>0</v>
      </c>
      <c r="AN183" s="57">
        <f t="shared" si="63"/>
        <v>0</v>
      </c>
      <c r="AO183" s="57">
        <f t="shared" si="63"/>
        <v>0</v>
      </c>
      <c r="AP183" s="57">
        <f t="shared" si="63"/>
        <v>0</v>
      </c>
      <c r="AQ183" s="57">
        <f t="shared" si="63"/>
        <v>0</v>
      </c>
      <c r="AR183" s="57">
        <f t="shared" si="63"/>
        <v>0</v>
      </c>
      <c r="AS183" s="57">
        <f t="shared" si="63"/>
        <v>0</v>
      </c>
      <c r="AT183" s="57">
        <f t="shared" si="63"/>
        <v>0</v>
      </c>
      <c r="AU183" s="57">
        <f t="shared" si="63"/>
        <v>0</v>
      </c>
      <c r="AV183" s="57">
        <f t="shared" si="63"/>
        <v>0</v>
      </c>
      <c r="AW183" s="57">
        <f t="shared" si="63"/>
        <v>0</v>
      </c>
      <c r="AX183" s="57">
        <f t="shared" si="63"/>
        <v>0</v>
      </c>
      <c r="AY183" s="57">
        <f t="shared" si="63"/>
        <v>0</v>
      </c>
      <c r="AZ183" s="57">
        <f t="shared" si="63"/>
        <v>0</v>
      </c>
      <c r="BA183" s="57">
        <f t="shared" si="63"/>
        <v>0</v>
      </c>
      <c r="BB183" s="57">
        <f t="shared" si="63"/>
        <v>0</v>
      </c>
      <c r="BC183" s="57">
        <f t="shared" si="63"/>
        <v>0</v>
      </c>
      <c r="BD183" s="57">
        <f t="shared" si="63"/>
        <v>0</v>
      </c>
      <c r="BE183" s="57">
        <f t="shared" si="63"/>
        <v>0</v>
      </c>
      <c r="BF183" s="219">
        <f t="shared" si="58"/>
        <v>576</v>
      </c>
    </row>
    <row r="184" spans="1:58" ht="19.5" customHeight="1">
      <c r="A184" s="625"/>
      <c r="B184" s="594" t="s">
        <v>116</v>
      </c>
      <c r="C184" s="594"/>
      <c r="D184" s="594"/>
      <c r="E184" s="171">
        <f aca="true" t="shared" si="64" ref="E184:M184">E164+E160+E156</f>
        <v>16</v>
      </c>
      <c r="F184" s="171">
        <f t="shared" si="64"/>
        <v>15</v>
      </c>
      <c r="G184" s="171">
        <f t="shared" si="64"/>
        <v>18</v>
      </c>
      <c r="H184" s="171">
        <f t="shared" si="64"/>
        <v>16</v>
      </c>
      <c r="I184" s="171">
        <f t="shared" si="64"/>
        <v>19</v>
      </c>
      <c r="J184" s="171">
        <f t="shared" si="64"/>
        <v>18</v>
      </c>
      <c r="K184" s="171">
        <f t="shared" si="64"/>
        <v>18</v>
      </c>
      <c r="L184" s="171">
        <f t="shared" si="64"/>
        <v>18</v>
      </c>
      <c r="M184" s="171">
        <f t="shared" si="64"/>
        <v>5</v>
      </c>
      <c r="N184" s="57">
        <f aca="true" t="shared" si="65" ref="N184:BE184">N164</f>
        <v>0</v>
      </c>
      <c r="O184" s="57">
        <f t="shared" si="65"/>
        <v>0</v>
      </c>
      <c r="P184" s="57">
        <f t="shared" si="65"/>
        <v>0</v>
      </c>
      <c r="Q184" s="57">
        <f t="shared" si="65"/>
        <v>0</v>
      </c>
      <c r="R184" s="57">
        <f t="shared" si="65"/>
        <v>0</v>
      </c>
      <c r="S184" s="57">
        <f t="shared" si="65"/>
        <v>0</v>
      </c>
      <c r="T184" s="57">
        <f t="shared" si="65"/>
        <v>0</v>
      </c>
      <c r="U184" s="57">
        <f t="shared" si="65"/>
        <v>0</v>
      </c>
      <c r="V184" s="533">
        <f t="shared" si="65"/>
        <v>0</v>
      </c>
      <c r="W184" s="533">
        <f t="shared" si="65"/>
        <v>0</v>
      </c>
      <c r="X184" s="57">
        <f t="shared" si="65"/>
        <v>0</v>
      </c>
      <c r="Y184" s="57">
        <f t="shared" si="65"/>
        <v>0</v>
      </c>
      <c r="Z184" s="533">
        <f t="shared" si="65"/>
        <v>0</v>
      </c>
      <c r="AA184" s="57">
        <f t="shared" si="65"/>
        <v>0</v>
      </c>
      <c r="AB184" s="57">
        <f t="shared" si="65"/>
        <v>0</v>
      </c>
      <c r="AC184" s="57">
        <f t="shared" si="65"/>
        <v>0</v>
      </c>
      <c r="AD184" s="57">
        <f t="shared" si="65"/>
        <v>0</v>
      </c>
      <c r="AE184" s="57">
        <f t="shared" si="65"/>
        <v>0</v>
      </c>
      <c r="AF184" s="57">
        <f t="shared" si="65"/>
        <v>0</v>
      </c>
      <c r="AG184" s="57">
        <f t="shared" si="65"/>
        <v>0</v>
      </c>
      <c r="AH184" s="57">
        <f t="shared" si="65"/>
        <v>0</v>
      </c>
      <c r="AI184" s="57">
        <f t="shared" si="65"/>
        <v>0</v>
      </c>
      <c r="AJ184" s="57">
        <f t="shared" si="65"/>
        <v>0</v>
      </c>
      <c r="AK184" s="57">
        <f t="shared" si="65"/>
        <v>0</v>
      </c>
      <c r="AL184" s="57">
        <f t="shared" si="65"/>
        <v>0</v>
      </c>
      <c r="AM184" s="57">
        <f t="shared" si="65"/>
        <v>0</v>
      </c>
      <c r="AN184" s="57">
        <f t="shared" si="65"/>
        <v>0</v>
      </c>
      <c r="AO184" s="57">
        <f t="shared" si="65"/>
        <v>0</v>
      </c>
      <c r="AP184" s="57">
        <f t="shared" si="65"/>
        <v>0</v>
      </c>
      <c r="AQ184" s="57">
        <f t="shared" si="65"/>
        <v>0</v>
      </c>
      <c r="AR184" s="57">
        <f t="shared" si="65"/>
        <v>0</v>
      </c>
      <c r="AS184" s="57">
        <f t="shared" si="65"/>
        <v>0</v>
      </c>
      <c r="AT184" s="57">
        <f t="shared" si="65"/>
        <v>0</v>
      </c>
      <c r="AU184" s="57">
        <f t="shared" si="65"/>
        <v>0</v>
      </c>
      <c r="AV184" s="57">
        <f t="shared" si="65"/>
        <v>0</v>
      </c>
      <c r="AW184" s="57">
        <f t="shared" si="65"/>
        <v>0</v>
      </c>
      <c r="AX184" s="57">
        <f t="shared" si="65"/>
        <v>0</v>
      </c>
      <c r="AY184" s="57">
        <f t="shared" si="65"/>
        <v>0</v>
      </c>
      <c r="AZ184" s="57">
        <f t="shared" si="65"/>
        <v>0</v>
      </c>
      <c r="BA184" s="57">
        <f t="shared" si="65"/>
        <v>0</v>
      </c>
      <c r="BB184" s="57">
        <f t="shared" si="65"/>
        <v>0</v>
      </c>
      <c r="BC184" s="57">
        <f t="shared" si="65"/>
        <v>0</v>
      </c>
      <c r="BD184" s="57">
        <f t="shared" si="65"/>
        <v>0</v>
      </c>
      <c r="BE184" s="57">
        <f t="shared" si="65"/>
        <v>0</v>
      </c>
      <c r="BF184" s="219">
        <f t="shared" si="58"/>
        <v>143</v>
      </c>
    </row>
    <row r="185" spans="1:58" ht="19.5" customHeight="1" thickBot="1">
      <c r="A185" s="626"/>
      <c r="B185" s="565" t="s">
        <v>117</v>
      </c>
      <c r="C185" s="565"/>
      <c r="D185" s="565"/>
      <c r="E185" s="280">
        <f>E183+E184</f>
        <v>52</v>
      </c>
      <c r="F185" s="280">
        <f aca="true" t="shared" si="66" ref="F185:BE185">F183+F184</f>
        <v>51</v>
      </c>
      <c r="G185" s="280">
        <f t="shared" si="66"/>
        <v>54</v>
      </c>
      <c r="H185" s="280">
        <f t="shared" si="66"/>
        <v>52</v>
      </c>
      <c r="I185" s="280">
        <f t="shared" si="66"/>
        <v>49</v>
      </c>
      <c r="J185" s="280">
        <f t="shared" si="66"/>
        <v>54</v>
      </c>
      <c r="K185" s="280">
        <f t="shared" si="66"/>
        <v>54</v>
      </c>
      <c r="L185" s="280">
        <f t="shared" si="66"/>
        <v>54</v>
      </c>
      <c r="M185" s="280">
        <f t="shared" si="66"/>
        <v>35</v>
      </c>
      <c r="N185" s="280">
        <f t="shared" si="66"/>
        <v>36</v>
      </c>
      <c r="O185" s="280">
        <f t="shared" si="66"/>
        <v>36</v>
      </c>
      <c r="P185" s="280">
        <f t="shared" si="66"/>
        <v>36</v>
      </c>
      <c r="Q185" s="280">
        <f t="shared" si="66"/>
        <v>36</v>
      </c>
      <c r="R185" s="280">
        <f t="shared" si="66"/>
        <v>36</v>
      </c>
      <c r="S185" s="280">
        <f t="shared" si="66"/>
        <v>36</v>
      </c>
      <c r="T185" s="280">
        <f t="shared" si="66"/>
        <v>36</v>
      </c>
      <c r="U185" s="280">
        <f t="shared" si="66"/>
        <v>12</v>
      </c>
      <c r="V185" s="541">
        <f t="shared" si="66"/>
        <v>0</v>
      </c>
      <c r="W185" s="541">
        <f t="shared" si="66"/>
        <v>0</v>
      </c>
      <c r="X185" s="280">
        <f t="shared" si="66"/>
        <v>0</v>
      </c>
      <c r="Y185" s="280">
        <f t="shared" si="66"/>
        <v>0</v>
      </c>
      <c r="Z185" s="541">
        <f t="shared" si="66"/>
        <v>0</v>
      </c>
      <c r="AA185" s="280">
        <f t="shared" si="66"/>
        <v>0</v>
      </c>
      <c r="AB185" s="280">
        <f t="shared" si="66"/>
        <v>0</v>
      </c>
      <c r="AC185" s="280">
        <f t="shared" si="66"/>
        <v>0</v>
      </c>
      <c r="AD185" s="280">
        <f t="shared" si="66"/>
        <v>0</v>
      </c>
      <c r="AE185" s="280">
        <f t="shared" si="66"/>
        <v>0</v>
      </c>
      <c r="AF185" s="280">
        <f t="shared" si="66"/>
        <v>0</v>
      </c>
      <c r="AG185" s="280">
        <f t="shared" si="66"/>
        <v>0</v>
      </c>
      <c r="AH185" s="280">
        <f t="shared" si="66"/>
        <v>0</v>
      </c>
      <c r="AI185" s="280">
        <f t="shared" si="66"/>
        <v>0</v>
      </c>
      <c r="AJ185" s="280">
        <f t="shared" si="66"/>
        <v>0</v>
      </c>
      <c r="AK185" s="280">
        <f t="shared" si="66"/>
        <v>0</v>
      </c>
      <c r="AL185" s="280">
        <f t="shared" si="66"/>
        <v>0</v>
      </c>
      <c r="AM185" s="280">
        <f t="shared" si="66"/>
        <v>0</v>
      </c>
      <c r="AN185" s="280">
        <f t="shared" si="66"/>
        <v>0</v>
      </c>
      <c r="AO185" s="280">
        <f t="shared" si="66"/>
        <v>0</v>
      </c>
      <c r="AP185" s="280">
        <f t="shared" si="66"/>
        <v>0</v>
      </c>
      <c r="AQ185" s="280">
        <f t="shared" si="66"/>
        <v>0</v>
      </c>
      <c r="AR185" s="280">
        <f t="shared" si="66"/>
        <v>0</v>
      </c>
      <c r="AS185" s="280">
        <f t="shared" si="66"/>
        <v>0</v>
      </c>
      <c r="AT185" s="280">
        <f t="shared" si="66"/>
        <v>0</v>
      </c>
      <c r="AU185" s="280">
        <f t="shared" si="66"/>
        <v>0</v>
      </c>
      <c r="AV185" s="280">
        <f t="shared" si="66"/>
        <v>0</v>
      </c>
      <c r="AW185" s="280">
        <f t="shared" si="66"/>
        <v>0</v>
      </c>
      <c r="AX185" s="280">
        <f t="shared" si="66"/>
        <v>0</v>
      </c>
      <c r="AY185" s="280">
        <f t="shared" si="66"/>
        <v>0</v>
      </c>
      <c r="AZ185" s="280">
        <f t="shared" si="66"/>
        <v>0</v>
      </c>
      <c r="BA185" s="280">
        <f t="shared" si="66"/>
        <v>0</v>
      </c>
      <c r="BB185" s="280">
        <f t="shared" si="66"/>
        <v>0</v>
      </c>
      <c r="BC185" s="280">
        <f t="shared" si="66"/>
        <v>0</v>
      </c>
      <c r="BD185" s="280">
        <f t="shared" si="66"/>
        <v>0</v>
      </c>
      <c r="BE185" s="280">
        <f t="shared" si="66"/>
        <v>0</v>
      </c>
      <c r="BF185" s="545">
        <f t="shared" si="58"/>
        <v>719</v>
      </c>
    </row>
    <row r="186" spans="1:59" s="17" customFormat="1" ht="19.5" customHeight="1">
      <c r="A186" s="13"/>
      <c r="B186" s="14"/>
      <c r="C186" s="14"/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6"/>
    </row>
    <row r="187" spans="1:59" s="17" customFormat="1" ht="19.5" customHeight="1">
      <c r="A187" s="13"/>
      <c r="B187" s="14"/>
      <c r="C187" s="14"/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6"/>
    </row>
    <row r="188" spans="1:59" s="17" customFormat="1" ht="19.5" customHeight="1">
      <c r="A188" s="13"/>
      <c r="B188" s="14"/>
      <c r="C188" s="14"/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6"/>
    </row>
    <row r="189" spans="1:59" s="17" customFormat="1" ht="19.5" customHeight="1">
      <c r="A189" s="13"/>
      <c r="B189" s="14"/>
      <c r="C189" s="14"/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6"/>
    </row>
    <row r="190" spans="1:59" s="17" customFormat="1" ht="19.5" customHeight="1">
      <c r="A190" s="13"/>
      <c r="B190" s="14"/>
      <c r="C190" s="14"/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6"/>
    </row>
    <row r="191" spans="1:59" s="17" customFormat="1" ht="19.5" customHeight="1">
      <c r="A191" s="13"/>
      <c r="B191" s="14"/>
      <c r="C191" s="14"/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6"/>
    </row>
    <row r="192" spans="1:59" s="17" customFormat="1" ht="19.5" customHeight="1">
      <c r="A192" s="13"/>
      <c r="B192" s="14"/>
      <c r="C192" s="14"/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6"/>
    </row>
    <row r="193" spans="1:59" s="17" customFormat="1" ht="19.5" customHeight="1">
      <c r="A193" s="13"/>
      <c r="B193" s="14"/>
      <c r="C193" s="14"/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6"/>
    </row>
    <row r="194" spans="1:59" s="17" customFormat="1" ht="19.5" customHeight="1">
      <c r="A194" s="13"/>
      <c r="B194" s="14"/>
      <c r="C194" s="14"/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6"/>
    </row>
    <row r="195" spans="1:59" s="17" customFormat="1" ht="19.5" customHeight="1">
      <c r="A195" s="13"/>
      <c r="B195" s="14"/>
      <c r="C195" s="14"/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6"/>
    </row>
    <row r="196" spans="1:59" s="17" customFormat="1" ht="19.5" customHeight="1">
      <c r="A196" s="13"/>
      <c r="B196" s="14"/>
      <c r="C196" s="14"/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6"/>
    </row>
    <row r="197" spans="1:59" s="17" customFormat="1" ht="19.5" customHeight="1">
      <c r="A197" s="13"/>
      <c r="B197" s="14"/>
      <c r="C197" s="14"/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6"/>
    </row>
    <row r="198" spans="1:59" s="17" customFormat="1" ht="19.5" customHeight="1">
      <c r="A198" s="13"/>
      <c r="B198" s="14"/>
      <c r="C198" s="14"/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6"/>
    </row>
    <row r="199" spans="1:59" s="17" customFormat="1" ht="19.5" customHeight="1">
      <c r="A199" s="13"/>
      <c r="B199" s="14"/>
      <c r="C199" s="14"/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6"/>
    </row>
    <row r="200" spans="1:59" s="17" customFormat="1" ht="19.5" customHeight="1">
      <c r="A200" s="13"/>
      <c r="B200" s="14"/>
      <c r="C200" s="14"/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6"/>
    </row>
    <row r="201" spans="1:59" s="17" customFormat="1" ht="19.5" customHeight="1">
      <c r="A201" s="13"/>
      <c r="B201" s="14"/>
      <c r="C201" s="14"/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6"/>
    </row>
    <row r="202" spans="1:59" s="17" customFormat="1" ht="19.5" customHeight="1">
      <c r="A202" s="13"/>
      <c r="B202" s="14"/>
      <c r="C202" s="14"/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6"/>
    </row>
    <row r="203" spans="1:59" s="17" customFormat="1" ht="19.5" customHeight="1">
      <c r="A203" s="13"/>
      <c r="B203" s="14"/>
      <c r="C203" s="14"/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6"/>
    </row>
    <row r="204" spans="1:59" s="17" customFormat="1" ht="19.5" customHeight="1">
      <c r="A204" s="13"/>
      <c r="B204" s="14"/>
      <c r="C204" s="14"/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6"/>
    </row>
    <row r="205" spans="1:59" s="17" customFormat="1" ht="19.5" customHeight="1">
      <c r="A205" s="13"/>
      <c r="B205" s="14"/>
      <c r="C205" s="14"/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6"/>
    </row>
    <row r="206" spans="1:59" s="17" customFormat="1" ht="19.5" customHeight="1">
      <c r="A206" s="13"/>
      <c r="B206" s="14"/>
      <c r="C206" s="14"/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6"/>
    </row>
    <row r="207" spans="1:59" s="17" customFormat="1" ht="19.5" customHeight="1">
      <c r="A207" s="13"/>
      <c r="B207" s="14"/>
      <c r="C207" s="14"/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6"/>
    </row>
    <row r="208" spans="1:59" s="17" customFormat="1" ht="19.5" customHeight="1">
      <c r="A208" s="13"/>
      <c r="B208" s="14"/>
      <c r="C208" s="14"/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6"/>
    </row>
    <row r="209" spans="1:59" s="17" customFormat="1" ht="19.5" customHeight="1">
      <c r="A209" s="13"/>
      <c r="B209" s="14"/>
      <c r="C209" s="14"/>
      <c r="D209" s="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6"/>
    </row>
    <row r="210" spans="1:59" s="17" customFormat="1" ht="19.5" customHeight="1">
      <c r="A210" s="13"/>
      <c r="B210" s="14"/>
      <c r="C210" s="14"/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6"/>
    </row>
    <row r="211" spans="1:59" s="17" customFormat="1" ht="19.5" customHeight="1">
      <c r="A211" s="13"/>
      <c r="B211" s="14"/>
      <c r="C211" s="14"/>
      <c r="D211" s="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6"/>
    </row>
    <row r="212" spans="1:59" s="17" customFormat="1" ht="19.5" customHeight="1">
      <c r="A212" s="13"/>
      <c r="B212" s="14"/>
      <c r="C212" s="14"/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6"/>
    </row>
    <row r="213" spans="1:59" s="17" customFormat="1" ht="19.5" customHeight="1">
      <c r="A213" s="13"/>
      <c r="B213" s="14"/>
      <c r="C213" s="14"/>
      <c r="D213" s="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6"/>
    </row>
    <row r="214" spans="1:59" s="17" customFormat="1" ht="19.5" customHeight="1">
      <c r="A214" s="13"/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6"/>
    </row>
    <row r="215" spans="1:59" s="17" customFormat="1" ht="19.5" customHeight="1">
      <c r="A215" s="13"/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6"/>
    </row>
    <row r="216" spans="1:59" s="17" customFormat="1" ht="19.5" customHeight="1">
      <c r="A216" s="13"/>
      <c r="B216" s="14"/>
      <c r="C216" s="14"/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6"/>
    </row>
    <row r="217" spans="1:59" s="17" customFormat="1" ht="19.5" customHeight="1">
      <c r="A217" s="13"/>
      <c r="B217" s="14"/>
      <c r="C217" s="14"/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6"/>
    </row>
    <row r="218" spans="1:59" s="17" customFormat="1" ht="19.5" customHeight="1">
      <c r="A218" s="13"/>
      <c r="B218" s="14"/>
      <c r="C218" s="14"/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6"/>
    </row>
    <row r="219" spans="1:59" s="17" customFormat="1" ht="11.25" customHeight="1">
      <c r="A219" s="13"/>
      <c r="B219" s="14"/>
      <c r="C219" s="14"/>
      <c r="D219" s="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6"/>
    </row>
    <row r="220" spans="2:59" s="17" customFormat="1" ht="19.5" customHeight="1" thickBot="1">
      <c r="B220" s="18" t="s">
        <v>129</v>
      </c>
      <c r="C220" s="14"/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6"/>
    </row>
    <row r="221" spans="1:58" ht="47.25" customHeight="1">
      <c r="A221" s="617" t="s">
        <v>258</v>
      </c>
      <c r="B221" s="598" t="s">
        <v>69</v>
      </c>
      <c r="C221" s="598" t="s">
        <v>88</v>
      </c>
      <c r="D221" s="598" t="s">
        <v>89</v>
      </c>
      <c r="E221" s="209" t="s">
        <v>102</v>
      </c>
      <c r="F221" s="614" t="s">
        <v>90</v>
      </c>
      <c r="G221" s="615"/>
      <c r="H221" s="615"/>
      <c r="I221" s="562"/>
      <c r="J221" s="606" t="s">
        <v>91</v>
      </c>
      <c r="K221" s="606"/>
      <c r="L221" s="606"/>
      <c r="M221" s="606"/>
      <c r="N221" s="209" t="s">
        <v>118</v>
      </c>
      <c r="O221" s="613" t="s">
        <v>92</v>
      </c>
      <c r="P221" s="613"/>
      <c r="Q221" s="613"/>
      <c r="R221" s="210" t="s">
        <v>259</v>
      </c>
      <c r="S221" s="610" t="s">
        <v>93</v>
      </c>
      <c r="T221" s="611"/>
      <c r="U221" s="611"/>
      <c r="V221" s="612"/>
      <c r="W221" s="273" t="s">
        <v>260</v>
      </c>
      <c r="X221" s="607" t="s">
        <v>94</v>
      </c>
      <c r="Y221" s="608"/>
      <c r="Z221" s="609"/>
      <c r="AA221" s="210" t="s">
        <v>119</v>
      </c>
      <c r="AB221" s="613" t="s">
        <v>95</v>
      </c>
      <c r="AC221" s="613"/>
      <c r="AD221" s="613"/>
      <c r="AE221" s="210" t="s">
        <v>120</v>
      </c>
      <c r="AF221" s="610" t="s">
        <v>96</v>
      </c>
      <c r="AG221" s="611"/>
      <c r="AH221" s="611"/>
      <c r="AI221" s="562"/>
      <c r="AJ221" s="606" t="s">
        <v>97</v>
      </c>
      <c r="AK221" s="606"/>
      <c r="AL221" s="606"/>
      <c r="AM221" s="606"/>
      <c r="AN221" s="209" t="s">
        <v>121</v>
      </c>
      <c r="AO221" s="606" t="s">
        <v>98</v>
      </c>
      <c r="AP221" s="606"/>
      <c r="AQ221" s="606"/>
      <c r="AR221" s="209" t="s">
        <v>122</v>
      </c>
      <c r="AS221" s="614" t="s">
        <v>99</v>
      </c>
      <c r="AT221" s="615"/>
      <c r="AU221" s="615"/>
      <c r="AV221" s="562"/>
      <c r="AW221" s="606" t="s">
        <v>100</v>
      </c>
      <c r="AX221" s="606"/>
      <c r="AY221" s="606"/>
      <c r="AZ221" s="606"/>
      <c r="BA221" s="209" t="s">
        <v>123</v>
      </c>
      <c r="BB221" s="606" t="s">
        <v>101</v>
      </c>
      <c r="BC221" s="606"/>
      <c r="BD221" s="606"/>
      <c r="BE221" s="209" t="s">
        <v>124</v>
      </c>
      <c r="BF221" s="555" t="s">
        <v>103</v>
      </c>
    </row>
    <row r="222" spans="1:58" ht="9" customHeight="1">
      <c r="A222" s="618"/>
      <c r="B222" s="599"/>
      <c r="C222" s="599"/>
      <c r="D222" s="599"/>
      <c r="E222" s="558" t="s">
        <v>104</v>
      </c>
      <c r="F222" s="558"/>
      <c r="G222" s="558"/>
      <c r="H222" s="558"/>
      <c r="I222" s="558"/>
      <c r="J222" s="558"/>
      <c r="K222" s="558"/>
      <c r="L222" s="558"/>
      <c r="M222" s="558"/>
      <c r="N222" s="558"/>
      <c r="O222" s="558"/>
      <c r="P222" s="558"/>
      <c r="Q222" s="558"/>
      <c r="R222" s="558"/>
      <c r="S222" s="558"/>
      <c r="T222" s="558"/>
      <c r="U222" s="558"/>
      <c r="V222" s="558"/>
      <c r="W222" s="558"/>
      <c r="X222" s="558"/>
      <c r="Y222" s="558"/>
      <c r="Z222" s="558"/>
      <c r="AA222" s="558"/>
      <c r="AB222" s="558"/>
      <c r="AC222" s="558"/>
      <c r="AD222" s="558"/>
      <c r="AE222" s="558"/>
      <c r="AF222" s="558"/>
      <c r="AG222" s="558"/>
      <c r="AH222" s="558"/>
      <c r="AI222" s="558"/>
      <c r="AJ222" s="558"/>
      <c r="AK222" s="558"/>
      <c r="AL222" s="558"/>
      <c r="AM222" s="558"/>
      <c r="AN222" s="558"/>
      <c r="AO222" s="558"/>
      <c r="AP222" s="558"/>
      <c r="AQ222" s="558"/>
      <c r="AR222" s="558"/>
      <c r="AS222" s="558"/>
      <c r="AT222" s="558"/>
      <c r="AU222" s="558"/>
      <c r="AV222" s="558"/>
      <c r="AW222" s="558"/>
      <c r="AX222" s="558"/>
      <c r="AY222" s="558"/>
      <c r="AZ222" s="558"/>
      <c r="BA222" s="558"/>
      <c r="BB222" s="558"/>
      <c r="BC222" s="558"/>
      <c r="BD222" s="558"/>
      <c r="BE222" s="558"/>
      <c r="BF222" s="556"/>
    </row>
    <row r="223" spans="1:58" ht="9" customHeight="1">
      <c r="A223" s="618"/>
      <c r="B223" s="599"/>
      <c r="C223" s="599"/>
      <c r="D223" s="599"/>
      <c r="E223" s="45">
        <v>36</v>
      </c>
      <c r="F223" s="45">
        <v>37</v>
      </c>
      <c r="G223" s="45">
        <v>38</v>
      </c>
      <c r="H223" s="45">
        <v>39</v>
      </c>
      <c r="I223" s="45">
        <v>40</v>
      </c>
      <c r="J223" s="45">
        <v>41</v>
      </c>
      <c r="K223" s="45">
        <v>42</v>
      </c>
      <c r="L223" s="45">
        <v>43</v>
      </c>
      <c r="M223" s="45">
        <v>44</v>
      </c>
      <c r="N223" s="45">
        <v>45</v>
      </c>
      <c r="O223" s="45">
        <v>46</v>
      </c>
      <c r="P223" s="45">
        <v>47</v>
      </c>
      <c r="Q223" s="45">
        <v>48</v>
      </c>
      <c r="R223" s="45">
        <v>49</v>
      </c>
      <c r="S223" s="45">
        <v>50</v>
      </c>
      <c r="T223" s="45">
        <v>51</v>
      </c>
      <c r="U223" s="45">
        <v>52</v>
      </c>
      <c r="V223" s="45">
        <v>53</v>
      </c>
      <c r="W223" s="8">
        <v>1</v>
      </c>
      <c r="X223" s="8">
        <v>2</v>
      </c>
      <c r="Y223" s="8">
        <v>3</v>
      </c>
      <c r="Z223" s="8">
        <v>4</v>
      </c>
      <c r="AA223" s="8">
        <v>5</v>
      </c>
      <c r="AB223" s="8">
        <v>6</v>
      </c>
      <c r="AC223" s="8">
        <v>7</v>
      </c>
      <c r="AD223" s="8">
        <v>8</v>
      </c>
      <c r="AE223" s="8">
        <v>9</v>
      </c>
      <c r="AF223" s="8">
        <v>10</v>
      </c>
      <c r="AG223" s="8">
        <v>11</v>
      </c>
      <c r="AH223" s="8">
        <v>12</v>
      </c>
      <c r="AI223" s="8">
        <v>13</v>
      </c>
      <c r="AJ223" s="8">
        <v>14</v>
      </c>
      <c r="AK223" s="8">
        <v>15</v>
      </c>
      <c r="AL223" s="8">
        <v>16</v>
      </c>
      <c r="AM223" s="8">
        <v>17</v>
      </c>
      <c r="AN223" s="8">
        <v>18</v>
      </c>
      <c r="AO223" s="8">
        <v>19</v>
      </c>
      <c r="AP223" s="8">
        <v>20</v>
      </c>
      <c r="AQ223" s="8">
        <v>21</v>
      </c>
      <c r="AR223" s="8">
        <v>22</v>
      </c>
      <c r="AS223" s="8">
        <v>23</v>
      </c>
      <c r="AT223" s="8">
        <v>24</v>
      </c>
      <c r="AU223" s="8">
        <v>25</v>
      </c>
      <c r="AV223" s="8">
        <v>26</v>
      </c>
      <c r="AW223" s="8">
        <v>27</v>
      </c>
      <c r="AX223" s="8">
        <v>28</v>
      </c>
      <c r="AY223" s="8">
        <v>29</v>
      </c>
      <c r="AZ223" s="8">
        <v>30</v>
      </c>
      <c r="BA223" s="8">
        <v>31</v>
      </c>
      <c r="BB223" s="8">
        <v>32</v>
      </c>
      <c r="BC223" s="8">
        <v>33</v>
      </c>
      <c r="BD223" s="8">
        <v>34</v>
      </c>
      <c r="BE223" s="8">
        <v>35</v>
      </c>
      <c r="BF223" s="556"/>
    </row>
    <row r="224" spans="1:58" ht="9" customHeight="1">
      <c r="A224" s="618"/>
      <c r="B224" s="599"/>
      <c r="C224" s="599"/>
      <c r="D224" s="599"/>
      <c r="E224" s="559" t="s">
        <v>105</v>
      </c>
      <c r="F224" s="559"/>
      <c r="G224" s="559"/>
      <c r="H224" s="559"/>
      <c r="I224" s="559"/>
      <c r="J224" s="559"/>
      <c r="K224" s="559"/>
      <c r="L224" s="559"/>
      <c r="M224" s="559"/>
      <c r="N224" s="559"/>
      <c r="O224" s="559"/>
      <c r="P224" s="559"/>
      <c r="Q224" s="559"/>
      <c r="R224" s="559"/>
      <c r="S224" s="559"/>
      <c r="T224" s="559"/>
      <c r="U224" s="559"/>
      <c r="V224" s="559"/>
      <c r="W224" s="559"/>
      <c r="X224" s="559"/>
      <c r="Y224" s="559"/>
      <c r="Z224" s="559"/>
      <c r="AA224" s="559"/>
      <c r="AB224" s="559"/>
      <c r="AC224" s="559"/>
      <c r="AD224" s="559"/>
      <c r="AE224" s="559"/>
      <c r="AF224" s="559"/>
      <c r="AG224" s="559"/>
      <c r="AH224" s="559"/>
      <c r="AI224" s="559"/>
      <c r="AJ224" s="559"/>
      <c r="AK224" s="559"/>
      <c r="AL224" s="559"/>
      <c r="AM224" s="559"/>
      <c r="AN224" s="559"/>
      <c r="AO224" s="559"/>
      <c r="AP224" s="559"/>
      <c r="AQ224" s="559"/>
      <c r="AR224" s="559"/>
      <c r="AS224" s="559"/>
      <c r="AT224" s="559"/>
      <c r="AU224" s="559"/>
      <c r="AV224" s="559"/>
      <c r="AW224" s="559"/>
      <c r="AX224" s="559"/>
      <c r="AY224" s="559"/>
      <c r="AZ224" s="559"/>
      <c r="BA224" s="559"/>
      <c r="BB224" s="559"/>
      <c r="BC224" s="559"/>
      <c r="BD224" s="559"/>
      <c r="BE224" s="559"/>
      <c r="BF224" s="556"/>
    </row>
    <row r="225" spans="1:58" ht="15.75" thickBot="1">
      <c r="A225" s="619"/>
      <c r="B225" s="600"/>
      <c r="C225" s="600"/>
      <c r="D225" s="600"/>
      <c r="E225" s="216">
        <v>1</v>
      </c>
      <c r="F225" s="216">
        <v>2</v>
      </c>
      <c r="G225" s="216">
        <v>3</v>
      </c>
      <c r="H225" s="216">
        <v>4</v>
      </c>
      <c r="I225" s="216">
        <v>5</v>
      </c>
      <c r="J225" s="216">
        <v>6</v>
      </c>
      <c r="K225" s="216">
        <v>7</v>
      </c>
      <c r="L225" s="216">
        <v>8</v>
      </c>
      <c r="M225" s="216">
        <v>9</v>
      </c>
      <c r="N225" s="216">
        <v>10</v>
      </c>
      <c r="O225" s="216">
        <v>11</v>
      </c>
      <c r="P225" s="216">
        <v>12</v>
      </c>
      <c r="Q225" s="216">
        <v>13</v>
      </c>
      <c r="R225" s="216">
        <v>14</v>
      </c>
      <c r="S225" s="216">
        <v>15</v>
      </c>
      <c r="T225" s="216">
        <v>16</v>
      </c>
      <c r="U225" s="216">
        <v>17</v>
      </c>
      <c r="V225" s="216">
        <v>18</v>
      </c>
      <c r="W225" s="216">
        <v>19</v>
      </c>
      <c r="X225" s="216">
        <v>20</v>
      </c>
      <c r="Y225" s="216">
        <v>21</v>
      </c>
      <c r="Z225" s="216">
        <v>22</v>
      </c>
      <c r="AA225" s="216">
        <v>23</v>
      </c>
      <c r="AB225" s="216">
        <v>24</v>
      </c>
      <c r="AC225" s="216">
        <v>25</v>
      </c>
      <c r="AD225" s="216">
        <v>26</v>
      </c>
      <c r="AE225" s="216">
        <v>27</v>
      </c>
      <c r="AF225" s="216">
        <v>28</v>
      </c>
      <c r="AG225" s="216">
        <v>29</v>
      </c>
      <c r="AH225" s="216">
        <v>30</v>
      </c>
      <c r="AI225" s="216">
        <v>31</v>
      </c>
      <c r="AJ225" s="216">
        <v>32</v>
      </c>
      <c r="AK225" s="216">
        <v>33</v>
      </c>
      <c r="AL225" s="216">
        <v>34</v>
      </c>
      <c r="AM225" s="216">
        <v>35</v>
      </c>
      <c r="AN225" s="216">
        <v>36</v>
      </c>
      <c r="AO225" s="216">
        <v>37</v>
      </c>
      <c r="AP225" s="216">
        <v>38</v>
      </c>
      <c r="AQ225" s="216">
        <v>39</v>
      </c>
      <c r="AR225" s="216">
        <v>40</v>
      </c>
      <c r="AS225" s="216">
        <v>41</v>
      </c>
      <c r="AT225" s="216">
        <v>42</v>
      </c>
      <c r="AU225" s="216">
        <v>43</v>
      </c>
      <c r="AV225" s="216">
        <v>44</v>
      </c>
      <c r="AW225" s="216">
        <v>45</v>
      </c>
      <c r="AX225" s="216">
        <v>46</v>
      </c>
      <c r="AY225" s="216">
        <v>47</v>
      </c>
      <c r="AZ225" s="216">
        <v>48</v>
      </c>
      <c r="BA225" s="216">
        <v>49</v>
      </c>
      <c r="BB225" s="216">
        <v>50</v>
      </c>
      <c r="BC225" s="216">
        <v>51</v>
      </c>
      <c r="BD225" s="216">
        <v>52</v>
      </c>
      <c r="BE225" s="216">
        <v>53</v>
      </c>
      <c r="BF225" s="557"/>
    </row>
    <row r="226" spans="1:58" ht="19.5">
      <c r="A226" s="620" t="s">
        <v>8</v>
      </c>
      <c r="B226" s="357" t="s">
        <v>106</v>
      </c>
      <c r="C226" s="356" t="s">
        <v>14</v>
      </c>
      <c r="D226" s="215" t="s">
        <v>107</v>
      </c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5"/>
      <c r="W226" s="275"/>
      <c r="X226" s="274"/>
      <c r="Y226" s="274"/>
      <c r="Z226" s="274"/>
      <c r="AA226" s="274"/>
      <c r="AB226" s="274"/>
      <c r="AC226" s="274"/>
      <c r="AD226" s="274"/>
      <c r="AE226" s="274"/>
      <c r="AF226" s="274"/>
      <c r="AG226" s="274"/>
      <c r="AH226" s="274"/>
      <c r="AI226" s="274"/>
      <c r="AJ226" s="274"/>
      <c r="AK226" s="274"/>
      <c r="AL226" s="274"/>
      <c r="AM226" s="274"/>
      <c r="AN226" s="274"/>
      <c r="AO226" s="274"/>
      <c r="AP226" s="274"/>
      <c r="AQ226" s="274"/>
      <c r="AR226" s="274"/>
      <c r="AS226" s="274"/>
      <c r="AT226" s="274"/>
      <c r="AU226" s="274"/>
      <c r="AV226" s="274"/>
      <c r="AW226" s="275"/>
      <c r="AX226" s="275"/>
      <c r="AY226" s="275"/>
      <c r="AZ226" s="275"/>
      <c r="BA226" s="275"/>
      <c r="BB226" s="275"/>
      <c r="BC226" s="275"/>
      <c r="BD226" s="275"/>
      <c r="BE226" s="275"/>
      <c r="BF226" s="276"/>
    </row>
    <row r="227" spans="1:58" ht="16.5">
      <c r="A227" s="621"/>
      <c r="B227" s="350" t="s">
        <v>15</v>
      </c>
      <c r="C227" s="351" t="s">
        <v>16</v>
      </c>
      <c r="D227" s="46" t="s">
        <v>107</v>
      </c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532">
        <v>0</v>
      </c>
      <c r="W227" s="532">
        <v>0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 t="s">
        <v>60</v>
      </c>
      <c r="AV227" s="540">
        <v>0</v>
      </c>
      <c r="AW227" s="532">
        <v>0</v>
      </c>
      <c r="AX227" s="52"/>
      <c r="AY227" s="52"/>
      <c r="AZ227" s="52"/>
      <c r="BA227" s="52"/>
      <c r="BB227" s="52"/>
      <c r="BC227" s="52"/>
      <c r="BD227" s="52"/>
      <c r="BE227" s="52"/>
      <c r="BF227" s="167" t="s">
        <v>60</v>
      </c>
    </row>
    <row r="228" spans="1:59" s="6" customFormat="1" ht="16.5">
      <c r="A228" s="621"/>
      <c r="B228" s="350" t="s">
        <v>24</v>
      </c>
      <c r="C228" s="351" t="s">
        <v>25</v>
      </c>
      <c r="D228" s="47" t="s">
        <v>107</v>
      </c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532">
        <v>0</v>
      </c>
      <c r="W228" s="532">
        <v>0</v>
      </c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 t="s">
        <v>85</v>
      </c>
      <c r="AU228" s="166"/>
      <c r="AV228" s="540">
        <v>0</v>
      </c>
      <c r="AW228" s="532">
        <v>0</v>
      </c>
      <c r="AX228" s="52"/>
      <c r="AY228" s="55"/>
      <c r="AZ228" s="55"/>
      <c r="BA228" s="55"/>
      <c r="BB228" s="55"/>
      <c r="BC228" s="55"/>
      <c r="BD228" s="55"/>
      <c r="BE228" s="55"/>
      <c r="BF228" s="169" t="s">
        <v>85</v>
      </c>
      <c r="BG228" s="1"/>
    </row>
    <row r="229" spans="1:58" ht="29.25">
      <c r="A229" s="621"/>
      <c r="B229" s="349" t="s">
        <v>110</v>
      </c>
      <c r="C229" s="349" t="s">
        <v>111</v>
      </c>
      <c r="D229" s="9" t="s">
        <v>107</v>
      </c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33">
        <v>0</v>
      </c>
      <c r="W229" s="533">
        <v>0</v>
      </c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33">
        <v>0</v>
      </c>
      <c r="AW229" s="533">
        <v>0</v>
      </c>
      <c r="AX229" s="57"/>
      <c r="AY229" s="57"/>
      <c r="AZ229" s="57"/>
      <c r="BA229" s="57"/>
      <c r="BB229" s="57"/>
      <c r="BC229" s="57"/>
      <c r="BD229" s="57"/>
      <c r="BE229" s="57"/>
      <c r="BF229" s="213"/>
    </row>
    <row r="230" spans="1:58" ht="16.5">
      <c r="A230" s="621"/>
      <c r="B230" s="47" t="s">
        <v>161</v>
      </c>
      <c r="C230" s="355" t="s">
        <v>232</v>
      </c>
      <c r="D230" s="47" t="s">
        <v>107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 t="s">
        <v>85</v>
      </c>
      <c r="U230" s="54"/>
      <c r="V230" s="532">
        <v>0</v>
      </c>
      <c r="W230" s="532">
        <v>0</v>
      </c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32">
        <v>0</v>
      </c>
      <c r="AW230" s="532">
        <v>0</v>
      </c>
      <c r="AX230" s="52"/>
      <c r="AY230" s="52"/>
      <c r="AZ230" s="52"/>
      <c r="BA230" s="52"/>
      <c r="BB230" s="52"/>
      <c r="BC230" s="52"/>
      <c r="BD230" s="52"/>
      <c r="BE230" s="52"/>
      <c r="BF230" s="169" t="s">
        <v>85</v>
      </c>
    </row>
    <row r="231" spans="1:58" ht="16.5">
      <c r="A231" s="621"/>
      <c r="B231" s="47" t="s">
        <v>160</v>
      </c>
      <c r="C231" s="355" t="s">
        <v>233</v>
      </c>
      <c r="D231" s="47" t="s">
        <v>107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 t="s">
        <v>85</v>
      </c>
      <c r="U231" s="54"/>
      <c r="V231" s="532">
        <v>0</v>
      </c>
      <c r="W231" s="532">
        <v>0</v>
      </c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32">
        <v>0</v>
      </c>
      <c r="AW231" s="532">
        <v>0</v>
      </c>
      <c r="AX231" s="52"/>
      <c r="AY231" s="52"/>
      <c r="AZ231" s="52"/>
      <c r="BA231" s="52"/>
      <c r="BB231" s="52"/>
      <c r="BC231" s="52"/>
      <c r="BD231" s="52"/>
      <c r="BE231" s="52"/>
      <c r="BF231" s="169" t="s">
        <v>85</v>
      </c>
    </row>
    <row r="232" spans="1:58" ht="16.5">
      <c r="A232" s="621"/>
      <c r="B232" s="47" t="s">
        <v>143</v>
      </c>
      <c r="C232" s="355" t="s">
        <v>235</v>
      </c>
      <c r="D232" s="47" t="s">
        <v>107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 t="s">
        <v>85</v>
      </c>
      <c r="V232" s="532">
        <v>0</v>
      </c>
      <c r="W232" s="532">
        <v>0</v>
      </c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3"/>
      <c r="AS232" s="51"/>
      <c r="AT232" s="54"/>
      <c r="AU232" s="52"/>
      <c r="AV232" s="532">
        <v>0</v>
      </c>
      <c r="AW232" s="532">
        <v>0</v>
      </c>
      <c r="AX232" s="52"/>
      <c r="AY232" s="52"/>
      <c r="AZ232" s="52"/>
      <c r="BA232" s="52"/>
      <c r="BB232" s="52"/>
      <c r="BC232" s="52"/>
      <c r="BD232" s="52"/>
      <c r="BE232" s="52"/>
      <c r="BF232" s="169" t="s">
        <v>85</v>
      </c>
    </row>
    <row r="233" spans="1:59" s="6" customFormat="1" ht="49.5">
      <c r="A233" s="621"/>
      <c r="B233" s="47" t="s">
        <v>287</v>
      </c>
      <c r="C233" s="355" t="s">
        <v>236</v>
      </c>
      <c r="D233" s="47" t="s">
        <v>107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 t="s">
        <v>60</v>
      </c>
      <c r="V233" s="532">
        <v>0</v>
      </c>
      <c r="W233" s="532">
        <v>0</v>
      </c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32">
        <v>0</v>
      </c>
      <c r="AW233" s="532">
        <v>0</v>
      </c>
      <c r="AX233" s="55"/>
      <c r="AY233" s="55"/>
      <c r="AZ233" s="55"/>
      <c r="BA233" s="55"/>
      <c r="BB233" s="55"/>
      <c r="BC233" s="55"/>
      <c r="BD233" s="55"/>
      <c r="BE233" s="55"/>
      <c r="BF233" s="167" t="s">
        <v>60</v>
      </c>
      <c r="BG233" s="1"/>
    </row>
    <row r="234" spans="1:59" s="365" customFormat="1" ht="15.75" thickBot="1">
      <c r="A234" s="621"/>
      <c r="B234" s="632" t="s">
        <v>296</v>
      </c>
      <c r="C234" s="633"/>
      <c r="D234" s="360"/>
      <c r="E234" s="361"/>
      <c r="F234" s="361"/>
      <c r="G234" s="361"/>
      <c r="H234" s="361"/>
      <c r="I234" s="361"/>
      <c r="J234" s="361"/>
      <c r="K234" s="361"/>
      <c r="L234" s="362"/>
      <c r="M234" s="362"/>
      <c r="N234" s="362"/>
      <c r="O234" s="362"/>
      <c r="P234" s="362"/>
      <c r="Q234" s="362"/>
      <c r="R234" s="362"/>
      <c r="S234" s="362"/>
      <c r="T234" s="547">
        <v>2</v>
      </c>
      <c r="U234" s="547">
        <v>2</v>
      </c>
      <c r="V234" s="362"/>
      <c r="W234" s="362"/>
      <c r="X234" s="362"/>
      <c r="Y234" s="362"/>
      <c r="Z234" s="362"/>
      <c r="AA234" s="362"/>
      <c r="AB234" s="362"/>
      <c r="AC234" s="362"/>
      <c r="AD234" s="362"/>
      <c r="AE234" s="362"/>
      <c r="AF234" s="362"/>
      <c r="AG234" s="362"/>
      <c r="AH234" s="361"/>
      <c r="AI234" s="361"/>
      <c r="AJ234" s="361"/>
      <c r="AK234" s="361"/>
      <c r="AL234" s="362"/>
      <c r="AM234" s="361"/>
      <c r="AN234" s="361"/>
      <c r="AO234" s="361"/>
      <c r="AP234" s="361"/>
      <c r="AQ234" s="361"/>
      <c r="AR234" s="361"/>
      <c r="AS234" s="361"/>
      <c r="AT234" s="548">
        <v>1</v>
      </c>
      <c r="AU234" s="548">
        <v>1</v>
      </c>
      <c r="AV234" s="361"/>
      <c r="AW234" s="361"/>
      <c r="AX234" s="361"/>
      <c r="AY234" s="361"/>
      <c r="AZ234" s="361"/>
      <c r="BA234" s="361"/>
      <c r="BB234" s="361"/>
      <c r="BC234" s="361"/>
      <c r="BD234" s="361"/>
      <c r="BE234" s="362"/>
      <c r="BF234" s="363">
        <f>SUM(E234:BE234)</f>
        <v>6</v>
      </c>
      <c r="BG234" s="364"/>
    </row>
    <row r="235" spans="1:58" s="6" customFormat="1" ht="63">
      <c r="A235" s="617" t="s">
        <v>198</v>
      </c>
      <c r="B235" s="598" t="s">
        <v>69</v>
      </c>
      <c r="C235" s="598" t="s">
        <v>88</v>
      </c>
      <c r="D235" s="598" t="s">
        <v>89</v>
      </c>
      <c r="E235" s="217" t="s">
        <v>124</v>
      </c>
      <c r="F235" s="560" t="s">
        <v>90</v>
      </c>
      <c r="G235" s="567"/>
      <c r="H235" s="567"/>
      <c r="I235" s="568"/>
      <c r="J235" s="278" t="s">
        <v>261</v>
      </c>
      <c r="K235" s="560" t="s">
        <v>91</v>
      </c>
      <c r="L235" s="561"/>
      <c r="M235" s="562"/>
      <c r="N235" s="217" t="s">
        <v>262</v>
      </c>
      <c r="O235" s="552" t="s">
        <v>92</v>
      </c>
      <c r="P235" s="551"/>
      <c r="Q235" s="605"/>
      <c r="R235" s="218" t="s">
        <v>263</v>
      </c>
      <c r="S235" s="552" t="s">
        <v>93</v>
      </c>
      <c r="T235" s="551"/>
      <c r="U235" s="551"/>
      <c r="V235" s="605"/>
      <c r="W235" s="218" t="s">
        <v>126</v>
      </c>
      <c r="X235" s="552" t="s">
        <v>94</v>
      </c>
      <c r="Y235" s="551"/>
      <c r="Z235" s="605"/>
      <c r="AA235" s="218" t="s">
        <v>127</v>
      </c>
      <c r="AB235" s="552" t="s">
        <v>95</v>
      </c>
      <c r="AC235" s="551"/>
      <c r="AD235" s="605"/>
      <c r="AE235" s="218" t="s">
        <v>128</v>
      </c>
      <c r="AF235" s="552" t="s">
        <v>96</v>
      </c>
      <c r="AG235" s="551"/>
      <c r="AH235" s="551"/>
      <c r="AI235" s="605"/>
      <c r="AJ235" s="560" t="s">
        <v>97</v>
      </c>
      <c r="AK235" s="567"/>
      <c r="AL235" s="567"/>
      <c r="AM235" s="568"/>
      <c r="AN235" s="217" t="s">
        <v>121</v>
      </c>
      <c r="AO235" s="560" t="s">
        <v>98</v>
      </c>
      <c r="AP235" s="567"/>
      <c r="AQ235" s="568"/>
      <c r="AR235" s="217" t="s">
        <v>122</v>
      </c>
      <c r="AS235" s="560" t="s">
        <v>99</v>
      </c>
      <c r="AT235" s="567"/>
      <c r="AU235" s="567"/>
      <c r="AV235" s="568"/>
      <c r="AW235" s="560" t="s">
        <v>100</v>
      </c>
      <c r="AX235" s="567"/>
      <c r="AY235" s="567"/>
      <c r="AZ235" s="568"/>
      <c r="BA235" s="217" t="s">
        <v>123</v>
      </c>
      <c r="BB235" s="560" t="s">
        <v>101</v>
      </c>
      <c r="BC235" s="567"/>
      <c r="BD235" s="567"/>
      <c r="BE235" s="562"/>
      <c r="BF235" s="555" t="s">
        <v>103</v>
      </c>
    </row>
    <row r="236" spans="1:58" ht="9" customHeight="1">
      <c r="A236" s="618"/>
      <c r="B236" s="599"/>
      <c r="C236" s="599"/>
      <c r="D236" s="599"/>
      <c r="E236" s="558" t="s">
        <v>104</v>
      </c>
      <c r="F236" s="558"/>
      <c r="G236" s="558"/>
      <c r="H236" s="558"/>
      <c r="I236" s="558"/>
      <c r="J236" s="558"/>
      <c r="K236" s="558"/>
      <c r="L236" s="558"/>
      <c r="M236" s="558"/>
      <c r="N236" s="558"/>
      <c r="O236" s="558"/>
      <c r="P236" s="558"/>
      <c r="Q236" s="558"/>
      <c r="R236" s="558"/>
      <c r="S236" s="558"/>
      <c r="T236" s="558"/>
      <c r="U236" s="558"/>
      <c r="V236" s="558"/>
      <c r="W236" s="558"/>
      <c r="X236" s="558"/>
      <c r="Y236" s="558"/>
      <c r="Z236" s="558"/>
      <c r="AA236" s="558"/>
      <c r="AB236" s="558"/>
      <c r="AC236" s="558"/>
      <c r="AD236" s="558"/>
      <c r="AE236" s="558"/>
      <c r="AF236" s="558"/>
      <c r="AG236" s="558"/>
      <c r="AH236" s="558"/>
      <c r="AI236" s="558"/>
      <c r="AJ236" s="558"/>
      <c r="AK236" s="558"/>
      <c r="AL236" s="558"/>
      <c r="AM236" s="558"/>
      <c r="AN236" s="558"/>
      <c r="AO236" s="558"/>
      <c r="AP236" s="558"/>
      <c r="AQ236" s="558"/>
      <c r="AR236" s="558"/>
      <c r="AS236" s="558"/>
      <c r="AT236" s="558"/>
      <c r="AU236" s="558"/>
      <c r="AV236" s="558"/>
      <c r="AW236" s="558"/>
      <c r="AX236" s="558"/>
      <c r="AY236" s="558"/>
      <c r="AZ236" s="558"/>
      <c r="BA236" s="558"/>
      <c r="BB236" s="558"/>
      <c r="BC236" s="558"/>
      <c r="BD236" s="558"/>
      <c r="BE236" s="558"/>
      <c r="BF236" s="556"/>
    </row>
    <row r="237" spans="1:58" ht="9" customHeight="1">
      <c r="A237" s="618"/>
      <c r="B237" s="599"/>
      <c r="C237" s="599"/>
      <c r="D237" s="599"/>
      <c r="E237" s="45">
        <v>35</v>
      </c>
      <c r="F237" s="45">
        <v>36</v>
      </c>
      <c r="G237" s="45">
        <v>37</v>
      </c>
      <c r="H237" s="45">
        <v>38</v>
      </c>
      <c r="I237" s="45">
        <v>39</v>
      </c>
      <c r="J237" s="45">
        <v>40</v>
      </c>
      <c r="K237" s="45">
        <v>41</v>
      </c>
      <c r="L237" s="45">
        <v>42</v>
      </c>
      <c r="M237" s="45">
        <v>43</v>
      </c>
      <c r="N237" s="45">
        <v>44</v>
      </c>
      <c r="O237" s="45">
        <v>45</v>
      </c>
      <c r="P237" s="45">
        <v>46</v>
      </c>
      <c r="Q237" s="45">
        <v>47</v>
      </c>
      <c r="R237" s="45">
        <v>48</v>
      </c>
      <c r="S237" s="45">
        <v>49</v>
      </c>
      <c r="T237" s="45">
        <v>50</v>
      </c>
      <c r="U237" s="45">
        <v>51</v>
      </c>
      <c r="V237" s="45">
        <v>52</v>
      </c>
      <c r="W237" s="8">
        <v>1</v>
      </c>
      <c r="X237" s="8">
        <v>2</v>
      </c>
      <c r="Y237" s="8">
        <v>3</v>
      </c>
      <c r="Z237" s="8">
        <v>4</v>
      </c>
      <c r="AA237" s="8">
        <v>5</v>
      </c>
      <c r="AB237" s="8">
        <v>6</v>
      </c>
      <c r="AC237" s="8">
        <v>7</v>
      </c>
      <c r="AD237" s="8">
        <v>8</v>
      </c>
      <c r="AE237" s="8">
        <v>9</v>
      </c>
      <c r="AF237" s="8">
        <v>10</v>
      </c>
      <c r="AG237" s="8">
        <v>11</v>
      </c>
      <c r="AH237" s="8">
        <v>12</v>
      </c>
      <c r="AI237" s="8">
        <v>13</v>
      </c>
      <c r="AJ237" s="8">
        <v>14</v>
      </c>
      <c r="AK237" s="8">
        <v>15</v>
      </c>
      <c r="AL237" s="8">
        <v>16</v>
      </c>
      <c r="AM237" s="8">
        <v>17</v>
      </c>
      <c r="AN237" s="8">
        <v>18</v>
      </c>
      <c r="AO237" s="8">
        <v>19</v>
      </c>
      <c r="AP237" s="8">
        <v>20</v>
      </c>
      <c r="AQ237" s="8">
        <v>21</v>
      </c>
      <c r="AR237" s="8">
        <v>22</v>
      </c>
      <c r="AS237" s="8">
        <v>23</v>
      </c>
      <c r="AT237" s="8">
        <v>24</v>
      </c>
      <c r="AU237" s="8">
        <v>25</v>
      </c>
      <c r="AV237" s="8">
        <v>26</v>
      </c>
      <c r="AW237" s="8">
        <v>27</v>
      </c>
      <c r="AX237" s="8">
        <v>28</v>
      </c>
      <c r="AY237" s="8">
        <v>29</v>
      </c>
      <c r="AZ237" s="8">
        <v>30</v>
      </c>
      <c r="BA237" s="8">
        <v>31</v>
      </c>
      <c r="BB237" s="8">
        <v>32</v>
      </c>
      <c r="BC237" s="8">
        <v>33</v>
      </c>
      <c r="BD237" s="8">
        <v>34</v>
      </c>
      <c r="BE237" s="8">
        <v>35</v>
      </c>
      <c r="BF237" s="556"/>
    </row>
    <row r="238" spans="1:58" ht="15">
      <c r="A238" s="618"/>
      <c r="B238" s="599"/>
      <c r="C238" s="599"/>
      <c r="D238" s="599"/>
      <c r="E238" s="559" t="s">
        <v>105</v>
      </c>
      <c r="F238" s="559"/>
      <c r="G238" s="559"/>
      <c r="H238" s="559"/>
      <c r="I238" s="559"/>
      <c r="J238" s="559"/>
      <c r="K238" s="559"/>
      <c r="L238" s="559"/>
      <c r="M238" s="559"/>
      <c r="N238" s="559"/>
      <c r="O238" s="559"/>
      <c r="P238" s="559"/>
      <c r="Q238" s="559"/>
      <c r="R238" s="559"/>
      <c r="S238" s="559"/>
      <c r="T238" s="559"/>
      <c r="U238" s="559"/>
      <c r="V238" s="559"/>
      <c r="W238" s="559"/>
      <c r="X238" s="559"/>
      <c r="Y238" s="559"/>
      <c r="Z238" s="559"/>
      <c r="AA238" s="559"/>
      <c r="AB238" s="559"/>
      <c r="AC238" s="559"/>
      <c r="AD238" s="559"/>
      <c r="AE238" s="559"/>
      <c r="AF238" s="559"/>
      <c r="AG238" s="559"/>
      <c r="AH238" s="559"/>
      <c r="AI238" s="559"/>
      <c r="AJ238" s="559"/>
      <c r="AK238" s="559"/>
      <c r="AL238" s="559"/>
      <c r="AM238" s="559"/>
      <c r="AN238" s="559"/>
      <c r="AO238" s="559"/>
      <c r="AP238" s="559"/>
      <c r="AQ238" s="559"/>
      <c r="AR238" s="559"/>
      <c r="AS238" s="559"/>
      <c r="AT238" s="559"/>
      <c r="AU238" s="559"/>
      <c r="AV238" s="559"/>
      <c r="AW238" s="559"/>
      <c r="AX238" s="559"/>
      <c r="AY238" s="559"/>
      <c r="AZ238" s="559"/>
      <c r="BA238" s="559"/>
      <c r="BB238" s="559"/>
      <c r="BC238" s="559"/>
      <c r="BD238" s="559"/>
      <c r="BE238" s="559"/>
      <c r="BF238" s="556"/>
    </row>
    <row r="239" spans="1:58" ht="15.75" thickBot="1">
      <c r="A239" s="619"/>
      <c r="B239" s="600"/>
      <c r="C239" s="600"/>
      <c r="D239" s="600"/>
      <c r="E239" s="216">
        <v>1</v>
      </c>
      <c r="F239" s="216">
        <v>2</v>
      </c>
      <c r="G239" s="216">
        <v>3</v>
      </c>
      <c r="H239" s="216">
        <v>4</v>
      </c>
      <c r="I239" s="216">
        <v>5</v>
      </c>
      <c r="J239" s="216">
        <v>6</v>
      </c>
      <c r="K239" s="216">
        <v>7</v>
      </c>
      <c r="L239" s="216">
        <v>8</v>
      </c>
      <c r="M239" s="216">
        <v>9</v>
      </c>
      <c r="N239" s="216">
        <v>10</v>
      </c>
      <c r="O239" s="216">
        <v>11</v>
      </c>
      <c r="P239" s="216">
        <v>12</v>
      </c>
      <c r="Q239" s="216">
        <v>13</v>
      </c>
      <c r="R239" s="216">
        <v>14</v>
      </c>
      <c r="S239" s="216">
        <v>15</v>
      </c>
      <c r="T239" s="216">
        <v>16</v>
      </c>
      <c r="U239" s="216">
        <v>17</v>
      </c>
      <c r="V239" s="216">
        <v>18</v>
      </c>
      <c r="W239" s="216">
        <v>19</v>
      </c>
      <c r="X239" s="216">
        <v>20</v>
      </c>
      <c r="Y239" s="216">
        <v>21</v>
      </c>
      <c r="Z239" s="216">
        <v>22</v>
      </c>
      <c r="AA239" s="216">
        <v>23</v>
      </c>
      <c r="AB239" s="216">
        <v>24</v>
      </c>
      <c r="AC239" s="216">
        <v>25</v>
      </c>
      <c r="AD239" s="216">
        <v>26</v>
      </c>
      <c r="AE239" s="216">
        <v>27</v>
      </c>
      <c r="AF239" s="216">
        <v>28</v>
      </c>
      <c r="AG239" s="216">
        <v>29</v>
      </c>
      <c r="AH239" s="216">
        <v>30</v>
      </c>
      <c r="AI239" s="216">
        <v>31</v>
      </c>
      <c r="AJ239" s="216">
        <v>32</v>
      </c>
      <c r="AK239" s="216">
        <v>33</v>
      </c>
      <c r="AL239" s="216">
        <v>34</v>
      </c>
      <c r="AM239" s="216">
        <v>35</v>
      </c>
      <c r="AN239" s="216">
        <v>36</v>
      </c>
      <c r="AO239" s="216">
        <v>37</v>
      </c>
      <c r="AP239" s="216">
        <v>38</v>
      </c>
      <c r="AQ239" s="216">
        <v>39</v>
      </c>
      <c r="AR239" s="216">
        <v>40</v>
      </c>
      <c r="AS239" s="216">
        <v>41</v>
      </c>
      <c r="AT239" s="216">
        <v>42</v>
      </c>
      <c r="AU239" s="216">
        <v>43</v>
      </c>
      <c r="AV239" s="216">
        <v>44</v>
      </c>
      <c r="AW239" s="216">
        <v>45</v>
      </c>
      <c r="AX239" s="216">
        <v>46</v>
      </c>
      <c r="AY239" s="216">
        <v>47</v>
      </c>
      <c r="AZ239" s="216">
        <v>48</v>
      </c>
      <c r="BA239" s="216">
        <v>49</v>
      </c>
      <c r="BB239" s="216">
        <v>50</v>
      </c>
      <c r="BC239" s="216">
        <v>51</v>
      </c>
      <c r="BD239" s="216">
        <v>52</v>
      </c>
      <c r="BE239" s="216">
        <v>53</v>
      </c>
      <c r="BF239" s="557"/>
    </row>
    <row r="240" spans="1:58" ht="19.5">
      <c r="A240" s="591" t="s">
        <v>198</v>
      </c>
      <c r="B240" s="357" t="s">
        <v>106</v>
      </c>
      <c r="C240" s="357" t="s">
        <v>14</v>
      </c>
      <c r="D240" s="215" t="s">
        <v>107</v>
      </c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  <c r="AE240" s="274"/>
      <c r="AF240" s="274"/>
      <c r="AG240" s="274"/>
      <c r="AH240" s="274"/>
      <c r="AI240" s="274"/>
      <c r="AJ240" s="274"/>
      <c r="AK240" s="274"/>
      <c r="AL240" s="274"/>
      <c r="AM240" s="274"/>
      <c r="AN240" s="274"/>
      <c r="AO240" s="274"/>
      <c r="AP240" s="274"/>
      <c r="AQ240" s="274"/>
      <c r="AR240" s="274"/>
      <c r="AS240" s="274"/>
      <c r="AT240" s="274"/>
      <c r="AU240" s="274"/>
      <c r="AV240" s="274"/>
      <c r="AW240" s="274"/>
      <c r="AX240" s="274"/>
      <c r="AY240" s="274"/>
      <c r="AZ240" s="274"/>
      <c r="BA240" s="274"/>
      <c r="BB240" s="274"/>
      <c r="BC240" s="274"/>
      <c r="BD240" s="274"/>
      <c r="BE240" s="274"/>
      <c r="BF240" s="276"/>
    </row>
    <row r="241" spans="1:58" ht="9.75" customHeight="1">
      <c r="A241" s="592"/>
      <c r="B241" s="47" t="s">
        <v>17</v>
      </c>
      <c r="C241" s="355" t="s">
        <v>18</v>
      </c>
      <c r="D241" s="46" t="s">
        <v>107</v>
      </c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54"/>
      <c r="T241" s="54" t="s">
        <v>85</v>
      </c>
      <c r="U241" s="167"/>
      <c r="V241" s="532">
        <v>0</v>
      </c>
      <c r="W241" s="532">
        <v>0</v>
      </c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6"/>
      <c r="AS241" s="166"/>
      <c r="AT241" s="168"/>
      <c r="AU241" s="52"/>
      <c r="AV241" s="540">
        <v>0</v>
      </c>
      <c r="AW241" s="540">
        <v>0</v>
      </c>
      <c r="AX241" s="52"/>
      <c r="AY241" s="52"/>
      <c r="AZ241" s="52"/>
      <c r="BA241" s="52"/>
      <c r="BB241" s="52"/>
      <c r="BC241" s="52"/>
      <c r="BD241" s="52"/>
      <c r="BE241" s="52"/>
      <c r="BF241" s="54" t="s">
        <v>85</v>
      </c>
    </row>
    <row r="242" spans="1:58" ht="9.75" customHeight="1">
      <c r="A242" s="592"/>
      <c r="B242" s="47" t="s">
        <v>19</v>
      </c>
      <c r="C242" s="355" t="s">
        <v>20</v>
      </c>
      <c r="D242" s="46" t="s">
        <v>107</v>
      </c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54"/>
      <c r="T242" s="54" t="s">
        <v>85</v>
      </c>
      <c r="U242" s="167"/>
      <c r="V242" s="532">
        <v>0</v>
      </c>
      <c r="W242" s="532">
        <v>0</v>
      </c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8"/>
      <c r="AU242" s="52"/>
      <c r="AV242" s="540">
        <v>0</v>
      </c>
      <c r="AW242" s="540">
        <v>0</v>
      </c>
      <c r="AX242" s="52"/>
      <c r="AY242" s="52"/>
      <c r="AZ242" s="52"/>
      <c r="BA242" s="52"/>
      <c r="BB242" s="52"/>
      <c r="BC242" s="52"/>
      <c r="BD242" s="52"/>
      <c r="BE242" s="52"/>
      <c r="BF242" s="54" t="s">
        <v>85</v>
      </c>
    </row>
    <row r="243" spans="1:58" ht="9.75" customHeight="1">
      <c r="A243" s="592"/>
      <c r="B243" s="47" t="s">
        <v>21</v>
      </c>
      <c r="C243" s="355" t="s">
        <v>22</v>
      </c>
      <c r="D243" s="46" t="s">
        <v>107</v>
      </c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54"/>
      <c r="T243" s="54" t="s">
        <v>85</v>
      </c>
      <c r="U243" s="166"/>
      <c r="V243" s="532">
        <v>0</v>
      </c>
      <c r="W243" s="532">
        <v>0</v>
      </c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9"/>
      <c r="AU243" s="52"/>
      <c r="AV243" s="540">
        <v>0</v>
      </c>
      <c r="AW243" s="540">
        <v>0</v>
      </c>
      <c r="AX243" s="52"/>
      <c r="AY243" s="52"/>
      <c r="AZ243" s="52"/>
      <c r="BA243" s="52"/>
      <c r="BB243" s="52"/>
      <c r="BC243" s="52"/>
      <c r="BD243" s="52"/>
      <c r="BE243" s="52"/>
      <c r="BF243" s="54" t="s">
        <v>85</v>
      </c>
    </row>
    <row r="244" spans="1:58" ht="16.5">
      <c r="A244" s="592"/>
      <c r="B244" s="47" t="s">
        <v>24</v>
      </c>
      <c r="C244" s="355" t="s">
        <v>154</v>
      </c>
      <c r="D244" s="46" t="s">
        <v>107</v>
      </c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54"/>
      <c r="T244" s="54" t="s">
        <v>85</v>
      </c>
      <c r="U244" s="166"/>
      <c r="V244" s="532">
        <v>0</v>
      </c>
      <c r="W244" s="532">
        <v>0</v>
      </c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9"/>
      <c r="AU244" s="52"/>
      <c r="AV244" s="540">
        <v>0</v>
      </c>
      <c r="AW244" s="540">
        <v>0</v>
      </c>
      <c r="AX244" s="52"/>
      <c r="AY244" s="52"/>
      <c r="AZ244" s="52"/>
      <c r="BA244" s="52"/>
      <c r="BB244" s="52"/>
      <c r="BC244" s="52"/>
      <c r="BD244" s="52"/>
      <c r="BE244" s="52"/>
      <c r="BF244" s="54" t="s">
        <v>85</v>
      </c>
    </row>
    <row r="245" spans="1:59" s="6" customFormat="1" ht="24.75">
      <c r="A245" s="592"/>
      <c r="B245" s="350" t="s">
        <v>45</v>
      </c>
      <c r="C245" s="351" t="s">
        <v>109</v>
      </c>
      <c r="D245" s="47" t="s">
        <v>107</v>
      </c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54" t="s">
        <v>85</v>
      </c>
      <c r="U245" s="166"/>
      <c r="V245" s="532">
        <v>0</v>
      </c>
      <c r="W245" s="532">
        <v>0</v>
      </c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540">
        <v>0</v>
      </c>
      <c r="AW245" s="532">
        <v>0</v>
      </c>
      <c r="AX245" s="52"/>
      <c r="AY245" s="55"/>
      <c r="AZ245" s="55"/>
      <c r="BA245" s="55"/>
      <c r="BB245" s="55"/>
      <c r="BC245" s="55"/>
      <c r="BD245" s="55"/>
      <c r="BE245" s="55"/>
      <c r="BF245" s="54" t="s">
        <v>85</v>
      </c>
      <c r="BG245" s="1"/>
    </row>
    <row r="246" spans="1:58" ht="16.5">
      <c r="A246" s="592"/>
      <c r="B246" s="47" t="s">
        <v>46</v>
      </c>
      <c r="C246" s="355" t="s">
        <v>28</v>
      </c>
      <c r="D246" s="46" t="s">
        <v>107</v>
      </c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54"/>
      <c r="T246" s="54" t="s">
        <v>85</v>
      </c>
      <c r="U246" s="166"/>
      <c r="V246" s="532">
        <v>0</v>
      </c>
      <c r="W246" s="532">
        <v>0</v>
      </c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52"/>
      <c r="AV246" s="540">
        <v>0</v>
      </c>
      <c r="AW246" s="540">
        <v>0</v>
      </c>
      <c r="AX246" s="52"/>
      <c r="AY246" s="52"/>
      <c r="AZ246" s="52"/>
      <c r="BA246" s="52"/>
      <c r="BB246" s="52"/>
      <c r="BC246" s="52"/>
      <c r="BD246" s="52"/>
      <c r="BE246" s="52"/>
      <c r="BF246" s="54" t="s">
        <v>85</v>
      </c>
    </row>
    <row r="247" spans="1:58" ht="19.5">
      <c r="A247" s="592"/>
      <c r="B247" s="349" t="s">
        <v>47</v>
      </c>
      <c r="C247" s="349" t="s">
        <v>159</v>
      </c>
      <c r="D247" s="9" t="s">
        <v>107</v>
      </c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32">
        <v>0</v>
      </c>
      <c r="W247" s="532">
        <v>0</v>
      </c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33">
        <v>0</v>
      </c>
      <c r="AW247" s="533">
        <v>0</v>
      </c>
      <c r="AX247" s="57"/>
      <c r="AY247" s="57"/>
      <c r="AZ247" s="57"/>
      <c r="BA247" s="57"/>
      <c r="BB247" s="57"/>
      <c r="BC247" s="57"/>
      <c r="BD247" s="57"/>
      <c r="BE247" s="57"/>
      <c r="BF247" s="213"/>
    </row>
    <row r="248" spans="1:58" ht="9.75" customHeight="1">
      <c r="A248" s="592"/>
      <c r="B248" s="47" t="s">
        <v>149</v>
      </c>
      <c r="C248" s="355" t="s">
        <v>30</v>
      </c>
      <c r="D248" s="46" t="s">
        <v>107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 t="s">
        <v>60</v>
      </c>
      <c r="V248" s="532">
        <v>0</v>
      </c>
      <c r="W248" s="532">
        <v>0</v>
      </c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5"/>
      <c r="AU248" s="52"/>
      <c r="AV248" s="532">
        <v>0</v>
      </c>
      <c r="AW248" s="532">
        <v>0</v>
      </c>
      <c r="AX248" s="52"/>
      <c r="AY248" s="52"/>
      <c r="AZ248" s="52"/>
      <c r="BA248" s="52"/>
      <c r="BB248" s="52"/>
      <c r="BC248" s="52"/>
      <c r="BD248" s="52"/>
      <c r="BE248" s="52"/>
      <c r="BF248" s="51" t="s">
        <v>60</v>
      </c>
    </row>
    <row r="249" spans="1:59" s="6" customFormat="1" ht="16.5">
      <c r="A249" s="592"/>
      <c r="B249" s="350" t="s">
        <v>150</v>
      </c>
      <c r="C249" s="355" t="s">
        <v>308</v>
      </c>
      <c r="D249" s="46" t="s">
        <v>107</v>
      </c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32">
        <v>0</v>
      </c>
      <c r="W249" s="532">
        <v>0</v>
      </c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 t="s">
        <v>85</v>
      </c>
      <c r="AO249" s="55"/>
      <c r="AP249" s="55"/>
      <c r="AQ249" s="55"/>
      <c r="AR249" s="55"/>
      <c r="AS249" s="55"/>
      <c r="AT249" s="55"/>
      <c r="AU249" s="55"/>
      <c r="AV249" s="532">
        <v>0</v>
      </c>
      <c r="AW249" s="532">
        <v>0</v>
      </c>
      <c r="AX249" s="55"/>
      <c r="AY249" s="52"/>
      <c r="AZ249" s="52"/>
      <c r="BA249" s="52"/>
      <c r="BB249" s="52"/>
      <c r="BC249" s="52"/>
      <c r="BD249" s="52"/>
      <c r="BE249" s="52"/>
      <c r="BF249" s="54" t="s">
        <v>85</v>
      </c>
      <c r="BG249" s="1"/>
    </row>
    <row r="250" spans="1:58" ht="16.5">
      <c r="A250" s="592"/>
      <c r="B250" s="47" t="s">
        <v>151</v>
      </c>
      <c r="C250" s="355" t="s">
        <v>31</v>
      </c>
      <c r="D250" s="46" t="s">
        <v>107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 t="s">
        <v>60</v>
      </c>
      <c r="V250" s="532">
        <v>0</v>
      </c>
      <c r="W250" s="532">
        <v>0</v>
      </c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4"/>
      <c r="AP250" s="54"/>
      <c r="AQ250" s="54"/>
      <c r="AR250" s="54"/>
      <c r="AS250" s="54"/>
      <c r="AT250" s="54"/>
      <c r="AU250" s="52"/>
      <c r="AV250" s="532">
        <v>0</v>
      </c>
      <c r="AW250" s="532">
        <v>0</v>
      </c>
      <c r="AX250" s="52"/>
      <c r="AY250" s="52"/>
      <c r="AZ250" s="52"/>
      <c r="BA250" s="52"/>
      <c r="BB250" s="52"/>
      <c r="BC250" s="52"/>
      <c r="BD250" s="52"/>
      <c r="BE250" s="52"/>
      <c r="BF250" s="51" t="s">
        <v>60</v>
      </c>
    </row>
    <row r="251" spans="1:58" ht="29.25">
      <c r="A251" s="592"/>
      <c r="B251" s="349" t="s">
        <v>110</v>
      </c>
      <c r="C251" s="349" t="s">
        <v>111</v>
      </c>
      <c r="D251" s="9" t="s">
        <v>107</v>
      </c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32">
        <v>0</v>
      </c>
      <c r="W251" s="532">
        <v>0</v>
      </c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33">
        <v>0</v>
      </c>
      <c r="AW251" s="533">
        <v>0</v>
      </c>
      <c r="AX251" s="57"/>
      <c r="AY251" s="57"/>
      <c r="AZ251" s="57"/>
      <c r="BA251" s="57"/>
      <c r="BB251" s="57"/>
      <c r="BC251" s="57"/>
      <c r="BD251" s="57"/>
      <c r="BE251" s="57"/>
      <c r="BF251" s="213"/>
    </row>
    <row r="252" spans="1:58" ht="16.5">
      <c r="A252" s="592"/>
      <c r="B252" s="47" t="s">
        <v>142</v>
      </c>
      <c r="C252" s="355" t="s">
        <v>234</v>
      </c>
      <c r="D252" s="47" t="s">
        <v>107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32">
        <v>0</v>
      </c>
      <c r="W252" s="532">
        <v>0</v>
      </c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 t="s">
        <v>85</v>
      </c>
      <c r="AP252" s="55"/>
      <c r="AQ252" s="55"/>
      <c r="AR252" s="55"/>
      <c r="AS252" s="55"/>
      <c r="AT252" s="55"/>
      <c r="AU252" s="54"/>
      <c r="AV252" s="532">
        <v>0</v>
      </c>
      <c r="AW252" s="532">
        <v>0</v>
      </c>
      <c r="AX252" s="52"/>
      <c r="AY252" s="52"/>
      <c r="AZ252" s="52"/>
      <c r="BA252" s="52"/>
      <c r="BB252" s="52"/>
      <c r="BC252" s="52"/>
      <c r="BD252" s="52"/>
      <c r="BE252" s="52"/>
      <c r="BF252" s="55" t="s">
        <v>85</v>
      </c>
    </row>
    <row r="253" spans="1:59" s="6" customFormat="1" ht="24.75">
      <c r="A253" s="592"/>
      <c r="B253" s="47" t="s">
        <v>288</v>
      </c>
      <c r="C253" s="355" t="s">
        <v>48</v>
      </c>
      <c r="D253" s="47" t="s">
        <v>107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32">
        <v>0</v>
      </c>
      <c r="W253" s="532">
        <v>0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 t="s">
        <v>60</v>
      </c>
      <c r="AO253" s="54"/>
      <c r="AP253" s="54"/>
      <c r="AQ253" s="54"/>
      <c r="AR253" s="54"/>
      <c r="AS253" s="54"/>
      <c r="AT253" s="54"/>
      <c r="AU253" s="55"/>
      <c r="AV253" s="532">
        <v>0</v>
      </c>
      <c r="AW253" s="532">
        <v>0</v>
      </c>
      <c r="AX253" s="55"/>
      <c r="AY253" s="55"/>
      <c r="AZ253" s="55"/>
      <c r="BA253" s="55"/>
      <c r="BB253" s="55"/>
      <c r="BC253" s="55"/>
      <c r="BD253" s="55"/>
      <c r="BE253" s="55"/>
      <c r="BF253" s="54" t="s">
        <v>60</v>
      </c>
      <c r="BG253" s="1"/>
    </row>
    <row r="254" spans="1:58" ht="19.5">
      <c r="A254" s="592"/>
      <c r="B254" s="349" t="s">
        <v>33</v>
      </c>
      <c r="C254" s="349" t="s">
        <v>113</v>
      </c>
      <c r="D254" s="9" t="s">
        <v>107</v>
      </c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32">
        <v>0</v>
      </c>
      <c r="W254" s="532">
        <v>0</v>
      </c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33">
        <v>0</v>
      </c>
      <c r="AW254" s="533">
        <v>0</v>
      </c>
      <c r="AX254" s="57"/>
      <c r="AY254" s="57"/>
      <c r="AZ254" s="57"/>
      <c r="BA254" s="57"/>
      <c r="BB254" s="57"/>
      <c r="BC254" s="57"/>
      <c r="BD254" s="57"/>
      <c r="BE254" s="57"/>
      <c r="BF254" s="213"/>
    </row>
    <row r="255" spans="1:58" ht="19.5">
      <c r="A255" s="592"/>
      <c r="B255" s="349" t="s">
        <v>114</v>
      </c>
      <c r="C255" s="349" t="s">
        <v>35</v>
      </c>
      <c r="D255" s="9" t="s">
        <v>107</v>
      </c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32">
        <v>0</v>
      </c>
      <c r="W255" s="532">
        <v>0</v>
      </c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33">
        <v>0</v>
      </c>
      <c r="AW255" s="533">
        <v>0</v>
      </c>
      <c r="AX255" s="57"/>
      <c r="AY255" s="57"/>
      <c r="AZ255" s="57"/>
      <c r="BA255" s="57"/>
      <c r="BB255" s="57"/>
      <c r="BC255" s="57"/>
      <c r="BD255" s="57"/>
      <c r="BE255" s="57"/>
      <c r="BF255" s="213"/>
    </row>
    <row r="256" spans="1:58" ht="41.25">
      <c r="A256" s="592"/>
      <c r="B256" s="358" t="s">
        <v>36</v>
      </c>
      <c r="C256" s="352" t="s">
        <v>237</v>
      </c>
      <c r="D256" s="9" t="s">
        <v>107</v>
      </c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32">
        <v>0</v>
      </c>
      <c r="W256" s="532">
        <v>0</v>
      </c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33">
        <v>0</v>
      </c>
      <c r="AW256" s="533">
        <v>0</v>
      </c>
      <c r="AX256" s="57"/>
      <c r="AY256" s="57"/>
      <c r="AZ256" s="57"/>
      <c r="BA256" s="57"/>
      <c r="BB256" s="57"/>
      <c r="BC256" s="57"/>
      <c r="BD256" s="57"/>
      <c r="BE256" s="57"/>
      <c r="BF256" s="219"/>
    </row>
    <row r="257" spans="1:58" ht="33">
      <c r="A257" s="592"/>
      <c r="B257" s="47" t="s">
        <v>37</v>
      </c>
      <c r="C257" s="355" t="s">
        <v>238</v>
      </c>
      <c r="D257" s="47" t="s">
        <v>107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32">
        <v>0</v>
      </c>
      <c r="W257" s="532">
        <v>0</v>
      </c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 t="s">
        <v>60</v>
      </c>
      <c r="AN257" s="55"/>
      <c r="AO257" s="55"/>
      <c r="AP257" s="55"/>
      <c r="AQ257" s="55"/>
      <c r="AR257" s="55"/>
      <c r="AS257" s="55"/>
      <c r="AT257" s="54"/>
      <c r="AU257" s="52"/>
      <c r="AV257" s="532">
        <v>0</v>
      </c>
      <c r="AW257" s="532">
        <v>0</v>
      </c>
      <c r="AX257" s="52"/>
      <c r="AY257" s="52"/>
      <c r="AZ257" s="52"/>
      <c r="BA257" s="52"/>
      <c r="BB257" s="52"/>
      <c r="BC257" s="52"/>
      <c r="BD257" s="52"/>
      <c r="BE257" s="52"/>
      <c r="BF257" s="54" t="s">
        <v>60</v>
      </c>
    </row>
    <row r="258" spans="1:58" ht="66">
      <c r="A258" s="592"/>
      <c r="B258" s="47" t="s">
        <v>38</v>
      </c>
      <c r="C258" s="279" t="s">
        <v>250</v>
      </c>
      <c r="D258" s="47" t="s">
        <v>107</v>
      </c>
      <c r="E258" s="54"/>
      <c r="F258" s="54"/>
      <c r="G258" s="54"/>
      <c r="H258" s="54"/>
      <c r="I258" s="54"/>
      <c r="J258" s="54"/>
      <c r="K258" s="54"/>
      <c r="L258" s="54"/>
      <c r="M258" s="55"/>
      <c r="N258" s="55"/>
      <c r="O258" s="55"/>
      <c r="P258" s="55"/>
      <c r="Q258" s="55"/>
      <c r="R258" s="55"/>
      <c r="S258" s="55"/>
      <c r="T258" s="55"/>
      <c r="U258" s="55"/>
      <c r="V258" s="532">
        <v>0</v>
      </c>
      <c r="W258" s="532">
        <v>0</v>
      </c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 t="s">
        <v>85</v>
      </c>
      <c r="AR258" s="55"/>
      <c r="AS258" s="55"/>
      <c r="AT258" s="55"/>
      <c r="AU258" s="55"/>
      <c r="AV258" s="532">
        <v>0</v>
      </c>
      <c r="AW258" s="532">
        <v>0</v>
      </c>
      <c r="AX258" s="52"/>
      <c r="AY258" s="52"/>
      <c r="AZ258" s="52"/>
      <c r="BA258" s="52"/>
      <c r="BB258" s="52"/>
      <c r="BC258" s="52"/>
      <c r="BD258" s="52"/>
      <c r="BE258" s="52"/>
      <c r="BF258" s="55" t="s">
        <v>85</v>
      </c>
    </row>
    <row r="259" spans="1:58" ht="33">
      <c r="A259" s="592"/>
      <c r="B259" s="9" t="s">
        <v>50</v>
      </c>
      <c r="C259" s="352" t="s">
        <v>239</v>
      </c>
      <c r="D259" s="9" t="s">
        <v>107</v>
      </c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32">
        <v>0</v>
      </c>
      <c r="W259" s="532">
        <v>0</v>
      </c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33">
        <v>0</v>
      </c>
      <c r="AW259" s="533">
        <v>0</v>
      </c>
      <c r="AX259" s="57"/>
      <c r="AY259" s="57"/>
      <c r="AZ259" s="57"/>
      <c r="BA259" s="57"/>
      <c r="BB259" s="57"/>
      <c r="BC259" s="57"/>
      <c r="BD259" s="57"/>
      <c r="BE259" s="57"/>
      <c r="BF259" s="219"/>
    </row>
    <row r="260" spans="1:58" ht="33">
      <c r="A260" s="592"/>
      <c r="B260" s="47" t="s">
        <v>51</v>
      </c>
      <c r="C260" s="355" t="s">
        <v>240</v>
      </c>
      <c r="D260" s="47" t="s">
        <v>107</v>
      </c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32">
        <v>0</v>
      </c>
      <c r="W260" s="532">
        <v>0</v>
      </c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 t="s">
        <v>60</v>
      </c>
      <c r="AQ260" s="55"/>
      <c r="AR260" s="55"/>
      <c r="AS260" s="55"/>
      <c r="AT260" s="55"/>
      <c r="AU260" s="55"/>
      <c r="AV260" s="532">
        <v>0</v>
      </c>
      <c r="AW260" s="532">
        <v>0</v>
      </c>
      <c r="AX260" s="52"/>
      <c r="AY260" s="52"/>
      <c r="AZ260" s="52"/>
      <c r="BA260" s="52"/>
      <c r="BB260" s="52"/>
      <c r="BC260" s="52"/>
      <c r="BD260" s="52"/>
      <c r="BE260" s="52"/>
      <c r="BF260" s="54" t="s">
        <v>60</v>
      </c>
    </row>
    <row r="261" spans="1:59" s="365" customFormat="1" ht="15.75" thickBot="1">
      <c r="A261" s="592"/>
      <c r="B261" s="632" t="s">
        <v>296</v>
      </c>
      <c r="C261" s="633"/>
      <c r="D261" s="360"/>
      <c r="E261" s="361"/>
      <c r="F261" s="361"/>
      <c r="G261" s="361"/>
      <c r="H261" s="361"/>
      <c r="I261" s="361"/>
      <c r="J261" s="361"/>
      <c r="K261" s="361"/>
      <c r="L261" s="362"/>
      <c r="M261" s="362"/>
      <c r="N261" s="362"/>
      <c r="O261" s="362"/>
      <c r="P261" s="362"/>
      <c r="Q261" s="362"/>
      <c r="R261" s="362"/>
      <c r="S261" s="547"/>
      <c r="T261" s="547">
        <v>6</v>
      </c>
      <c r="U261" s="547">
        <v>2</v>
      </c>
      <c r="V261" s="549">
        <v>0</v>
      </c>
      <c r="W261" s="549">
        <v>0</v>
      </c>
      <c r="X261" s="362"/>
      <c r="Y261" s="362"/>
      <c r="Z261" s="362"/>
      <c r="AA261" s="362"/>
      <c r="AB261" s="362"/>
      <c r="AC261" s="362"/>
      <c r="AD261" s="362"/>
      <c r="AE261" s="362"/>
      <c r="AF261" s="362"/>
      <c r="AG261" s="362"/>
      <c r="AH261" s="361"/>
      <c r="AI261" s="361"/>
      <c r="AJ261" s="361"/>
      <c r="AK261" s="361"/>
      <c r="AL261" s="547"/>
      <c r="AM261" s="548">
        <v>1</v>
      </c>
      <c r="AN261" s="548">
        <v>2</v>
      </c>
      <c r="AO261" s="548">
        <v>1</v>
      </c>
      <c r="AP261" s="548">
        <v>1</v>
      </c>
      <c r="AQ261" s="548">
        <v>1</v>
      </c>
      <c r="AR261" s="361"/>
      <c r="AS261" s="361"/>
      <c r="AT261" s="361"/>
      <c r="AU261" s="361"/>
      <c r="AV261" s="548"/>
      <c r="AW261" s="548"/>
      <c r="AX261" s="361"/>
      <c r="AY261" s="361"/>
      <c r="AZ261" s="361"/>
      <c r="BA261" s="361"/>
      <c r="BB261" s="361"/>
      <c r="BC261" s="361"/>
      <c r="BD261" s="361"/>
      <c r="BE261" s="362"/>
      <c r="BF261" s="363">
        <f>SUM(E261:BE261)</f>
        <v>14</v>
      </c>
      <c r="BG261" s="364"/>
    </row>
    <row r="262" spans="1:59" s="6" customFormat="1" ht="9.75" customHeight="1">
      <c r="A262" s="49"/>
      <c r="B262" s="14"/>
      <c r="C262" s="14"/>
      <c r="D262" s="14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15"/>
      <c r="BG262" s="1"/>
    </row>
    <row r="263" spans="1:59" s="6" customFormat="1" ht="9.75" customHeight="1">
      <c r="A263" s="49"/>
      <c r="B263" s="14"/>
      <c r="C263" s="14"/>
      <c r="D263" s="14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15"/>
      <c r="BG263" s="1"/>
    </row>
    <row r="264" spans="1:59" s="6" customFormat="1" ht="9.75" customHeight="1">
      <c r="A264" s="49"/>
      <c r="B264" s="14"/>
      <c r="C264" s="14"/>
      <c r="D264" s="14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15"/>
      <c r="BG264" s="1"/>
    </row>
    <row r="265" spans="1:59" s="6" customFormat="1" ht="9.75" customHeight="1">
      <c r="A265" s="49"/>
      <c r="B265" s="14"/>
      <c r="C265" s="14"/>
      <c r="D265" s="14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15"/>
      <c r="BG265" s="1"/>
    </row>
    <row r="266" spans="1:59" s="6" customFormat="1" ht="9.75" customHeight="1">
      <c r="A266" s="49"/>
      <c r="B266" s="14"/>
      <c r="C266" s="14"/>
      <c r="D266" s="14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15"/>
      <c r="BG266" s="1"/>
    </row>
    <row r="267" spans="1:59" s="6" customFormat="1" ht="9.75" customHeight="1">
      <c r="A267" s="49"/>
      <c r="B267" s="14"/>
      <c r="C267" s="14"/>
      <c r="D267" s="14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15"/>
      <c r="BG267" s="1"/>
    </row>
    <row r="268" spans="1:59" s="6" customFormat="1" ht="9.75" customHeight="1" thickBot="1">
      <c r="A268" s="49"/>
      <c r="B268" s="14"/>
      <c r="C268" s="14"/>
      <c r="D268" s="14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15"/>
      <c r="BG268" s="1"/>
    </row>
    <row r="269" spans="1:58" ht="66">
      <c r="A269" s="627" t="s">
        <v>199</v>
      </c>
      <c r="B269" s="598" t="s">
        <v>69</v>
      </c>
      <c r="C269" s="598" t="s">
        <v>88</v>
      </c>
      <c r="D269" s="598" t="s">
        <v>89</v>
      </c>
      <c r="E269" s="560" t="s">
        <v>90</v>
      </c>
      <c r="F269" s="561"/>
      <c r="G269" s="561"/>
      <c r="H269" s="562"/>
      <c r="I269" s="217" t="s">
        <v>264</v>
      </c>
      <c r="J269" s="560" t="s">
        <v>91</v>
      </c>
      <c r="K269" s="561"/>
      <c r="L269" s="562"/>
      <c r="M269" s="217" t="s">
        <v>265</v>
      </c>
      <c r="N269" s="563" t="s">
        <v>92</v>
      </c>
      <c r="O269" s="564"/>
      <c r="P269" s="564"/>
      <c r="Q269" s="564"/>
      <c r="R269" s="552" t="s">
        <v>93</v>
      </c>
      <c r="S269" s="561"/>
      <c r="T269" s="561"/>
      <c r="U269" s="562"/>
      <c r="V269" s="218" t="s">
        <v>266</v>
      </c>
      <c r="W269" s="552" t="s">
        <v>94</v>
      </c>
      <c r="X269" s="553"/>
      <c r="Y269" s="553"/>
      <c r="Z269" s="218" t="s">
        <v>267</v>
      </c>
      <c r="AA269" s="552" t="s">
        <v>95</v>
      </c>
      <c r="AB269" s="553"/>
      <c r="AC269" s="553"/>
      <c r="AD269" s="218" t="s">
        <v>268</v>
      </c>
      <c r="AE269" s="552" t="s">
        <v>96</v>
      </c>
      <c r="AF269" s="553"/>
      <c r="AG269" s="553"/>
      <c r="AH269" s="553"/>
      <c r="AI269" s="218" t="s">
        <v>269</v>
      </c>
      <c r="AJ269" s="560" t="s">
        <v>97</v>
      </c>
      <c r="AK269" s="561"/>
      <c r="AL269" s="561"/>
      <c r="AM269" s="281" t="s">
        <v>270</v>
      </c>
      <c r="AN269" s="560" t="s">
        <v>98</v>
      </c>
      <c r="AO269" s="561"/>
      <c r="AP269" s="561"/>
      <c r="AQ269" s="562"/>
      <c r="AR269" s="560" t="s">
        <v>99</v>
      </c>
      <c r="AS269" s="561"/>
      <c r="AT269" s="561"/>
      <c r="AU269" s="561"/>
      <c r="AV269" s="282" t="s">
        <v>271</v>
      </c>
      <c r="AW269" s="560" t="s">
        <v>100</v>
      </c>
      <c r="AX269" s="561"/>
      <c r="AY269" s="561"/>
      <c r="AZ269" s="218" t="s">
        <v>272</v>
      </c>
      <c r="BA269" s="560" t="s">
        <v>101</v>
      </c>
      <c r="BB269" s="561"/>
      <c r="BC269" s="561"/>
      <c r="BD269" s="562"/>
      <c r="BE269" s="217" t="s">
        <v>273</v>
      </c>
      <c r="BF269" s="555" t="s">
        <v>103</v>
      </c>
    </row>
    <row r="270" spans="1:58" ht="9.75" customHeight="1">
      <c r="A270" s="628"/>
      <c r="B270" s="599"/>
      <c r="C270" s="599"/>
      <c r="D270" s="599"/>
      <c r="E270" s="558" t="s">
        <v>104</v>
      </c>
      <c r="F270" s="558"/>
      <c r="G270" s="558"/>
      <c r="H270" s="558"/>
      <c r="I270" s="558"/>
      <c r="J270" s="558"/>
      <c r="K270" s="558"/>
      <c r="L270" s="558"/>
      <c r="M270" s="558"/>
      <c r="N270" s="558"/>
      <c r="O270" s="558"/>
      <c r="P270" s="558"/>
      <c r="Q270" s="558"/>
      <c r="R270" s="558"/>
      <c r="S270" s="558"/>
      <c r="T270" s="558"/>
      <c r="U270" s="558"/>
      <c r="V270" s="558"/>
      <c r="W270" s="558"/>
      <c r="X270" s="558"/>
      <c r="Y270" s="558"/>
      <c r="Z270" s="558"/>
      <c r="AA270" s="558"/>
      <c r="AB270" s="558"/>
      <c r="AC270" s="558"/>
      <c r="AD270" s="558"/>
      <c r="AE270" s="558"/>
      <c r="AF270" s="558"/>
      <c r="AG270" s="558"/>
      <c r="AH270" s="558"/>
      <c r="AI270" s="558"/>
      <c r="AJ270" s="558"/>
      <c r="AK270" s="558"/>
      <c r="AL270" s="558"/>
      <c r="AM270" s="558"/>
      <c r="AN270" s="558"/>
      <c r="AO270" s="558"/>
      <c r="AP270" s="558"/>
      <c r="AQ270" s="558"/>
      <c r="AR270" s="558"/>
      <c r="AS270" s="558"/>
      <c r="AT270" s="558"/>
      <c r="AU270" s="558"/>
      <c r="AV270" s="558"/>
      <c r="AW270" s="558"/>
      <c r="AX270" s="558"/>
      <c r="AY270" s="558"/>
      <c r="AZ270" s="558"/>
      <c r="BA270" s="558"/>
      <c r="BB270" s="558"/>
      <c r="BC270" s="558"/>
      <c r="BD270" s="558"/>
      <c r="BE270" s="558"/>
      <c r="BF270" s="556"/>
    </row>
    <row r="271" spans="1:58" ht="9.75" customHeight="1">
      <c r="A271" s="628"/>
      <c r="B271" s="599"/>
      <c r="C271" s="599"/>
      <c r="D271" s="599"/>
      <c r="E271" s="45">
        <v>36</v>
      </c>
      <c r="F271" s="45">
        <v>37</v>
      </c>
      <c r="G271" s="45">
        <v>38</v>
      </c>
      <c r="H271" s="45">
        <v>39</v>
      </c>
      <c r="I271" s="45">
        <v>40</v>
      </c>
      <c r="J271" s="45">
        <v>41</v>
      </c>
      <c r="K271" s="45">
        <v>42</v>
      </c>
      <c r="L271" s="45">
        <v>43</v>
      </c>
      <c r="M271" s="45">
        <v>44</v>
      </c>
      <c r="N271" s="45">
        <v>45</v>
      </c>
      <c r="O271" s="45">
        <v>46</v>
      </c>
      <c r="P271" s="45">
        <v>47</v>
      </c>
      <c r="Q271" s="45">
        <v>48</v>
      </c>
      <c r="R271" s="45">
        <v>49</v>
      </c>
      <c r="S271" s="45">
        <v>50</v>
      </c>
      <c r="T271" s="45">
        <v>51</v>
      </c>
      <c r="U271" s="45">
        <v>52</v>
      </c>
      <c r="V271" s="8">
        <v>1</v>
      </c>
      <c r="W271" s="8">
        <v>2</v>
      </c>
      <c r="X271" s="8">
        <v>3</v>
      </c>
      <c r="Y271" s="8">
        <v>4</v>
      </c>
      <c r="Z271" s="8">
        <v>5</v>
      </c>
      <c r="AA271" s="8">
        <v>6</v>
      </c>
      <c r="AB271" s="8">
        <v>7</v>
      </c>
      <c r="AC271" s="8">
        <v>8</v>
      </c>
      <c r="AD271" s="8">
        <v>9</v>
      </c>
      <c r="AE271" s="8">
        <v>10</v>
      </c>
      <c r="AF271" s="8">
        <v>11</v>
      </c>
      <c r="AG271" s="8">
        <v>12</v>
      </c>
      <c r="AH271" s="8">
        <v>13</v>
      </c>
      <c r="AI271" s="8">
        <v>14</v>
      </c>
      <c r="AJ271" s="8">
        <v>15</v>
      </c>
      <c r="AK271" s="8">
        <v>16</v>
      </c>
      <c r="AL271" s="8">
        <v>17</v>
      </c>
      <c r="AM271" s="8">
        <v>18</v>
      </c>
      <c r="AN271" s="8">
        <v>19</v>
      </c>
      <c r="AO271" s="8">
        <v>20</v>
      </c>
      <c r="AP271" s="8">
        <v>21</v>
      </c>
      <c r="AQ271" s="8">
        <v>22</v>
      </c>
      <c r="AR271" s="8">
        <v>23</v>
      </c>
      <c r="AS271" s="8">
        <v>24</v>
      </c>
      <c r="AT271" s="8">
        <v>25</v>
      </c>
      <c r="AU271" s="8">
        <v>26</v>
      </c>
      <c r="AV271" s="8">
        <v>27</v>
      </c>
      <c r="AW271" s="8">
        <v>28</v>
      </c>
      <c r="AX271" s="8">
        <v>29</v>
      </c>
      <c r="AY271" s="8">
        <v>30</v>
      </c>
      <c r="AZ271" s="8">
        <v>31</v>
      </c>
      <c r="BA271" s="8">
        <v>32</v>
      </c>
      <c r="BB271" s="8">
        <v>33</v>
      </c>
      <c r="BC271" s="8">
        <v>34</v>
      </c>
      <c r="BD271" s="8">
        <v>35</v>
      </c>
      <c r="BE271" s="8">
        <v>36</v>
      </c>
      <c r="BF271" s="556"/>
    </row>
    <row r="272" spans="1:58" ht="9.75" customHeight="1">
      <c r="A272" s="628"/>
      <c r="B272" s="599"/>
      <c r="C272" s="599"/>
      <c r="D272" s="599"/>
      <c r="E272" s="559" t="s">
        <v>105</v>
      </c>
      <c r="F272" s="559"/>
      <c r="G272" s="559"/>
      <c r="H272" s="559"/>
      <c r="I272" s="559"/>
      <c r="J272" s="559"/>
      <c r="K272" s="559"/>
      <c r="L272" s="559"/>
      <c r="M272" s="559"/>
      <c r="N272" s="559"/>
      <c r="O272" s="559"/>
      <c r="P272" s="559"/>
      <c r="Q272" s="559"/>
      <c r="R272" s="559"/>
      <c r="S272" s="559"/>
      <c r="T272" s="559"/>
      <c r="U272" s="559"/>
      <c r="V272" s="559"/>
      <c r="W272" s="559"/>
      <c r="X272" s="559"/>
      <c r="Y272" s="559"/>
      <c r="Z272" s="559"/>
      <c r="AA272" s="559"/>
      <c r="AB272" s="559"/>
      <c r="AC272" s="559"/>
      <c r="AD272" s="559"/>
      <c r="AE272" s="559"/>
      <c r="AF272" s="559"/>
      <c r="AG272" s="559"/>
      <c r="AH272" s="559"/>
      <c r="AI272" s="559"/>
      <c r="AJ272" s="559"/>
      <c r="AK272" s="559"/>
      <c r="AL272" s="559"/>
      <c r="AM272" s="559"/>
      <c r="AN272" s="559"/>
      <c r="AO272" s="559"/>
      <c r="AP272" s="559"/>
      <c r="AQ272" s="559"/>
      <c r="AR272" s="559"/>
      <c r="AS272" s="559"/>
      <c r="AT272" s="559"/>
      <c r="AU272" s="559"/>
      <c r="AV272" s="559"/>
      <c r="AW272" s="559"/>
      <c r="AX272" s="559"/>
      <c r="AY272" s="559"/>
      <c r="AZ272" s="559"/>
      <c r="BA272" s="559"/>
      <c r="BB272" s="559"/>
      <c r="BC272" s="559"/>
      <c r="BD272" s="559"/>
      <c r="BE272" s="559"/>
      <c r="BF272" s="556"/>
    </row>
    <row r="273" spans="1:58" ht="9.75" customHeight="1" thickBot="1">
      <c r="A273" s="629"/>
      <c r="B273" s="600"/>
      <c r="C273" s="600"/>
      <c r="D273" s="600"/>
      <c r="E273" s="216">
        <v>1</v>
      </c>
      <c r="F273" s="216">
        <v>2</v>
      </c>
      <c r="G273" s="216">
        <v>3</v>
      </c>
      <c r="H273" s="216">
        <v>4</v>
      </c>
      <c r="I273" s="216">
        <v>5</v>
      </c>
      <c r="J273" s="216">
        <v>6</v>
      </c>
      <c r="K273" s="216">
        <v>7</v>
      </c>
      <c r="L273" s="216">
        <v>8</v>
      </c>
      <c r="M273" s="216">
        <v>9</v>
      </c>
      <c r="N273" s="216">
        <v>10</v>
      </c>
      <c r="O273" s="216">
        <v>11</v>
      </c>
      <c r="P273" s="216">
        <v>12</v>
      </c>
      <c r="Q273" s="216">
        <v>13</v>
      </c>
      <c r="R273" s="216">
        <v>14</v>
      </c>
      <c r="S273" s="216">
        <v>15</v>
      </c>
      <c r="T273" s="216">
        <v>16</v>
      </c>
      <c r="U273" s="216">
        <v>17</v>
      </c>
      <c r="V273" s="216">
        <v>18</v>
      </c>
      <c r="W273" s="216">
        <v>19</v>
      </c>
      <c r="X273" s="216">
        <v>20</v>
      </c>
      <c r="Y273" s="216">
        <v>21</v>
      </c>
      <c r="Z273" s="216">
        <v>22</v>
      </c>
      <c r="AA273" s="216">
        <v>23</v>
      </c>
      <c r="AB273" s="216">
        <v>24</v>
      </c>
      <c r="AC273" s="216">
        <v>25</v>
      </c>
      <c r="AD273" s="216">
        <v>26</v>
      </c>
      <c r="AE273" s="216">
        <v>27</v>
      </c>
      <c r="AF273" s="216">
        <v>28</v>
      </c>
      <c r="AG273" s="216">
        <v>29</v>
      </c>
      <c r="AH273" s="216">
        <v>30</v>
      </c>
      <c r="AI273" s="216">
        <v>31</v>
      </c>
      <c r="AJ273" s="216">
        <v>32</v>
      </c>
      <c r="AK273" s="216">
        <v>33</v>
      </c>
      <c r="AL273" s="216">
        <v>34</v>
      </c>
      <c r="AM273" s="216">
        <v>35</v>
      </c>
      <c r="AN273" s="216">
        <v>36</v>
      </c>
      <c r="AO273" s="216">
        <v>37</v>
      </c>
      <c r="AP273" s="216">
        <v>38</v>
      </c>
      <c r="AQ273" s="216">
        <v>39</v>
      </c>
      <c r="AR273" s="216">
        <v>40</v>
      </c>
      <c r="AS273" s="216">
        <v>41</v>
      </c>
      <c r="AT273" s="216">
        <v>42</v>
      </c>
      <c r="AU273" s="216">
        <v>43</v>
      </c>
      <c r="AV273" s="216">
        <v>44</v>
      </c>
      <c r="AW273" s="216">
        <v>45</v>
      </c>
      <c r="AX273" s="216">
        <v>46</v>
      </c>
      <c r="AY273" s="216">
        <v>47</v>
      </c>
      <c r="AZ273" s="216">
        <v>48</v>
      </c>
      <c r="BA273" s="216">
        <v>49</v>
      </c>
      <c r="BB273" s="216">
        <v>50</v>
      </c>
      <c r="BC273" s="216">
        <v>51</v>
      </c>
      <c r="BD273" s="216">
        <v>52</v>
      </c>
      <c r="BE273" s="216">
        <v>53</v>
      </c>
      <c r="BF273" s="557"/>
    </row>
    <row r="274" spans="1:58" ht="19.5">
      <c r="A274" s="596" t="s">
        <v>274</v>
      </c>
      <c r="B274" s="357" t="s">
        <v>106</v>
      </c>
      <c r="C274" s="356" t="s">
        <v>14</v>
      </c>
      <c r="D274" s="215" t="s">
        <v>107</v>
      </c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5"/>
      <c r="W274" s="275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6"/>
    </row>
    <row r="275" spans="1:59" s="6" customFormat="1" ht="15">
      <c r="A275" s="597"/>
      <c r="B275" s="350" t="s">
        <v>26</v>
      </c>
      <c r="C275" s="355" t="s">
        <v>27</v>
      </c>
      <c r="D275" s="47" t="s">
        <v>107</v>
      </c>
      <c r="E275" s="166"/>
      <c r="F275" s="166"/>
      <c r="G275" s="166"/>
      <c r="H275" s="166"/>
      <c r="I275" s="166"/>
      <c r="J275" s="166"/>
      <c r="K275" s="166"/>
      <c r="L275" s="166" t="s">
        <v>85</v>
      </c>
      <c r="M275" s="166"/>
      <c r="N275" s="166"/>
      <c r="O275" s="166"/>
      <c r="P275" s="166"/>
      <c r="Q275" s="166"/>
      <c r="R275" s="166"/>
      <c r="S275" s="166"/>
      <c r="T275" s="166"/>
      <c r="U275" s="166"/>
      <c r="V275" s="58">
        <v>0</v>
      </c>
      <c r="W275" s="58">
        <v>0</v>
      </c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6" t="s">
        <v>85</v>
      </c>
      <c r="AV275" s="167">
        <v>0</v>
      </c>
      <c r="AW275" s="52">
        <v>0</v>
      </c>
      <c r="AX275" s="52"/>
      <c r="AY275" s="55"/>
      <c r="AZ275" s="55"/>
      <c r="BA275" s="55"/>
      <c r="BB275" s="55"/>
      <c r="BC275" s="55"/>
      <c r="BD275" s="55"/>
      <c r="BE275" s="55"/>
      <c r="BF275" s="212"/>
      <c r="BG275" s="1"/>
    </row>
    <row r="276" spans="1:59" s="6" customFormat="1" ht="15">
      <c r="A276" s="597"/>
      <c r="B276" s="634" t="s">
        <v>32</v>
      </c>
      <c r="C276" s="634" t="s">
        <v>76</v>
      </c>
      <c r="D276" s="10" t="s">
        <v>107</v>
      </c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58"/>
      <c r="W276" s="58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6"/>
      <c r="AV276" s="167"/>
      <c r="AW276" s="52"/>
      <c r="AX276" s="52"/>
      <c r="AY276" s="55"/>
      <c r="AZ276" s="55"/>
      <c r="BA276" s="55"/>
      <c r="BB276" s="55"/>
      <c r="BC276" s="55"/>
      <c r="BD276" s="55"/>
      <c r="BE276" s="55"/>
      <c r="BF276" s="212"/>
      <c r="BG276" s="1"/>
    </row>
    <row r="277" spans="1:59" s="6" customFormat="1" ht="15.75" thickBot="1">
      <c r="A277" s="597"/>
      <c r="B277" s="635"/>
      <c r="C277" s="636"/>
      <c r="D277" s="9" t="s">
        <v>107</v>
      </c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58"/>
      <c r="W277" s="58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6"/>
      <c r="AV277" s="167"/>
      <c r="AW277" s="52"/>
      <c r="AX277" s="52"/>
      <c r="AY277" s="55"/>
      <c r="AZ277" s="55"/>
      <c r="BA277" s="55"/>
      <c r="BB277" s="55"/>
      <c r="BC277" s="55"/>
      <c r="BD277" s="55"/>
      <c r="BE277" s="55"/>
      <c r="BF277" s="212"/>
      <c r="BG277" s="1"/>
    </row>
    <row r="278" spans="1:59" s="6" customFormat="1" ht="33.75" thickBot="1">
      <c r="A278" s="597"/>
      <c r="B278" s="543" t="s">
        <v>369</v>
      </c>
      <c r="C278" s="550" t="s">
        <v>293</v>
      </c>
      <c r="D278" s="47" t="s">
        <v>107</v>
      </c>
      <c r="E278" s="166"/>
      <c r="F278" s="166"/>
      <c r="G278" s="166"/>
      <c r="H278" s="166"/>
      <c r="I278" s="166"/>
      <c r="J278" s="166"/>
      <c r="K278" s="166"/>
      <c r="L278" s="166" t="s">
        <v>85</v>
      </c>
      <c r="M278" s="166"/>
      <c r="N278" s="166"/>
      <c r="O278" s="166"/>
      <c r="P278" s="166"/>
      <c r="Q278" s="166"/>
      <c r="R278" s="166"/>
      <c r="S278" s="166"/>
      <c r="T278" s="166"/>
      <c r="U278" s="166"/>
      <c r="V278" s="58"/>
      <c r="W278" s="58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6"/>
      <c r="AV278" s="167"/>
      <c r="AW278" s="52"/>
      <c r="AX278" s="52"/>
      <c r="AY278" s="55"/>
      <c r="AZ278" s="55"/>
      <c r="BA278" s="55"/>
      <c r="BB278" s="55"/>
      <c r="BC278" s="55"/>
      <c r="BD278" s="55"/>
      <c r="BE278" s="55"/>
      <c r="BF278" s="212"/>
      <c r="BG278" s="1"/>
    </row>
    <row r="279" spans="1:58" ht="19.5">
      <c r="A279" s="597"/>
      <c r="B279" s="359" t="s">
        <v>33</v>
      </c>
      <c r="C279" s="369" t="s">
        <v>113</v>
      </c>
      <c r="D279" s="10" t="s">
        <v>107</v>
      </c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213"/>
    </row>
    <row r="280" spans="1:58" ht="19.5">
      <c r="A280" s="597"/>
      <c r="B280" s="349" t="s">
        <v>114</v>
      </c>
      <c r="C280" s="356" t="s">
        <v>35</v>
      </c>
      <c r="D280" s="9" t="s">
        <v>107</v>
      </c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213"/>
    </row>
    <row r="281" spans="1:58" ht="66">
      <c r="A281" s="597"/>
      <c r="B281" s="47" t="s">
        <v>39</v>
      </c>
      <c r="C281" s="283" t="s">
        <v>251</v>
      </c>
      <c r="D281" s="46" t="s">
        <v>107</v>
      </c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2"/>
      <c r="Q281" s="52"/>
      <c r="R281" s="52" t="s">
        <v>85</v>
      </c>
      <c r="S281" s="52"/>
      <c r="T281" s="52"/>
      <c r="U281" s="52" t="s">
        <v>335</v>
      </c>
      <c r="V281" s="58">
        <v>0</v>
      </c>
      <c r="W281" s="58">
        <v>0</v>
      </c>
      <c r="X281" s="52"/>
      <c r="Y281" s="52"/>
      <c r="Z281" s="55"/>
      <c r="AA281" s="55"/>
      <c r="AB281" s="55"/>
      <c r="AC281" s="54"/>
      <c r="AD281" s="54"/>
      <c r="AE281" s="54"/>
      <c r="AF281" s="54"/>
      <c r="AG281" s="54"/>
      <c r="AH281" s="54"/>
      <c r="AI281" s="54"/>
      <c r="AJ281" s="54"/>
      <c r="AK281" s="54"/>
      <c r="AL281" s="55"/>
      <c r="AM281" s="54"/>
      <c r="AN281" s="54"/>
      <c r="AO281" s="54"/>
      <c r="AP281" s="54"/>
      <c r="AQ281" s="54"/>
      <c r="AR281" s="54"/>
      <c r="AS281" s="51"/>
      <c r="AT281" s="51" t="s">
        <v>85</v>
      </c>
      <c r="AU281" s="52"/>
      <c r="AV281" s="52">
        <v>0</v>
      </c>
      <c r="AW281" s="52">
        <v>0</v>
      </c>
      <c r="AX281" s="52"/>
      <c r="AY281" s="52"/>
      <c r="AZ281" s="52"/>
      <c r="BA281" s="52"/>
      <c r="BB281" s="52"/>
      <c r="BC281" s="52"/>
      <c r="BD281" s="52"/>
      <c r="BE281" s="52"/>
      <c r="BF281" s="220"/>
    </row>
    <row r="282" spans="1:58" ht="66">
      <c r="A282" s="597"/>
      <c r="B282" s="47" t="s">
        <v>41</v>
      </c>
      <c r="C282" s="279" t="s">
        <v>253</v>
      </c>
      <c r="D282" s="46" t="s">
        <v>107</v>
      </c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2"/>
      <c r="Q282" s="52"/>
      <c r="R282" s="52"/>
      <c r="S282" s="52" t="s">
        <v>85</v>
      </c>
      <c r="T282" s="52"/>
      <c r="U282" s="52" t="s">
        <v>335</v>
      </c>
      <c r="V282" s="58">
        <v>0</v>
      </c>
      <c r="W282" s="58">
        <v>0</v>
      </c>
      <c r="X282" s="52"/>
      <c r="Y282" s="52"/>
      <c r="Z282" s="55"/>
      <c r="AA282" s="55"/>
      <c r="AB282" s="55"/>
      <c r="AC282" s="54"/>
      <c r="AD282" s="54"/>
      <c r="AE282" s="54"/>
      <c r="AF282" s="54"/>
      <c r="AG282" s="54"/>
      <c r="AH282" s="54"/>
      <c r="AI282" s="54"/>
      <c r="AJ282" s="54"/>
      <c r="AK282" s="54"/>
      <c r="AL282" s="55"/>
      <c r="AM282" s="54"/>
      <c r="AN282" s="54"/>
      <c r="AO282" s="54"/>
      <c r="AP282" s="54"/>
      <c r="AQ282" s="54"/>
      <c r="AR282" s="54"/>
      <c r="AS282" s="51"/>
      <c r="AT282" s="51" t="s">
        <v>85</v>
      </c>
      <c r="AU282" s="52"/>
      <c r="AV282" s="52">
        <v>0</v>
      </c>
      <c r="AW282" s="52">
        <v>0</v>
      </c>
      <c r="AX282" s="52"/>
      <c r="AY282" s="52"/>
      <c r="AZ282" s="52"/>
      <c r="BA282" s="52"/>
      <c r="BB282" s="52"/>
      <c r="BC282" s="52"/>
      <c r="BD282" s="52"/>
      <c r="BE282" s="52"/>
      <c r="BF282" s="220"/>
    </row>
    <row r="283" spans="1:58" ht="16.5">
      <c r="A283" s="597"/>
      <c r="B283" s="353" t="s">
        <v>52</v>
      </c>
      <c r="C283" s="544" t="s">
        <v>295</v>
      </c>
      <c r="D283" s="9" t="s">
        <v>107</v>
      </c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 t="s">
        <v>335</v>
      </c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219"/>
    </row>
    <row r="284" spans="1:58" ht="24.75">
      <c r="A284" s="597"/>
      <c r="B284" s="47" t="s">
        <v>53</v>
      </c>
      <c r="C284" s="355" t="s">
        <v>289</v>
      </c>
      <c r="D284" s="47" t="s">
        <v>107</v>
      </c>
      <c r="E284" s="54"/>
      <c r="F284" s="54"/>
      <c r="G284" s="54"/>
      <c r="H284" s="54"/>
      <c r="I284" s="54" t="s">
        <v>60</v>
      </c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8">
        <v>0</v>
      </c>
      <c r="W284" s="58">
        <v>0</v>
      </c>
      <c r="X284" s="52"/>
      <c r="Y284" s="52"/>
      <c r="Z284" s="55">
        <v>0</v>
      </c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4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211"/>
    </row>
    <row r="285" spans="1:58" ht="49.5">
      <c r="A285" s="597"/>
      <c r="B285" s="47" t="s">
        <v>152</v>
      </c>
      <c r="C285" s="279" t="s">
        <v>290</v>
      </c>
      <c r="D285" s="46" t="s">
        <v>107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 t="s">
        <v>85</v>
      </c>
      <c r="O285" s="51"/>
      <c r="P285" s="51"/>
      <c r="Q285" s="52"/>
      <c r="R285" s="52"/>
      <c r="S285" s="52"/>
      <c r="T285" s="52"/>
      <c r="U285" s="52"/>
      <c r="V285" s="58">
        <v>0</v>
      </c>
      <c r="W285" s="58">
        <v>0</v>
      </c>
      <c r="X285" s="52"/>
      <c r="Y285" s="52"/>
      <c r="Z285" s="55">
        <v>0</v>
      </c>
      <c r="AA285" s="55"/>
      <c r="AB285" s="55"/>
      <c r="AC285" s="54"/>
      <c r="AD285" s="54"/>
      <c r="AE285" s="54"/>
      <c r="AF285" s="54"/>
      <c r="AG285" s="54"/>
      <c r="AH285" s="54"/>
      <c r="AI285" s="54"/>
      <c r="AJ285" s="54"/>
      <c r="AK285" s="54"/>
      <c r="AL285" s="55"/>
      <c r="AM285" s="54"/>
      <c r="AN285" s="54"/>
      <c r="AO285" s="54"/>
      <c r="AP285" s="54"/>
      <c r="AQ285" s="54"/>
      <c r="AR285" s="54"/>
      <c r="AS285" s="51"/>
      <c r="AT285" s="51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220"/>
    </row>
    <row r="286" spans="1:58" ht="49.5">
      <c r="A286" s="597"/>
      <c r="B286" s="47" t="s">
        <v>153</v>
      </c>
      <c r="C286" s="283" t="s">
        <v>291</v>
      </c>
      <c r="D286" s="47" t="s">
        <v>107</v>
      </c>
      <c r="E286" s="54"/>
      <c r="F286" s="54"/>
      <c r="G286" s="54"/>
      <c r="H286" s="54"/>
      <c r="I286" s="54"/>
      <c r="J286" s="54"/>
      <c r="K286" s="54"/>
      <c r="L286" s="55"/>
      <c r="M286" s="55"/>
      <c r="N286" s="55"/>
      <c r="O286" s="55"/>
      <c r="P286" s="55"/>
      <c r="Q286" s="55"/>
      <c r="R286" s="55"/>
      <c r="S286" s="55"/>
      <c r="T286" s="55" t="s">
        <v>85</v>
      </c>
      <c r="U286" s="55"/>
      <c r="V286" s="58">
        <v>0</v>
      </c>
      <c r="W286" s="58">
        <v>0</v>
      </c>
      <c r="X286" s="52"/>
      <c r="Y286" s="52"/>
      <c r="Z286" s="55">
        <v>0</v>
      </c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4"/>
      <c r="AN286" s="54"/>
      <c r="AO286" s="54"/>
      <c r="AP286" s="54"/>
      <c r="AQ286" s="54"/>
      <c r="AR286" s="54"/>
      <c r="AS286" s="54"/>
      <c r="AT286" s="54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211"/>
    </row>
    <row r="287" spans="1:58" ht="41.25">
      <c r="A287" s="597"/>
      <c r="B287" s="353" t="s">
        <v>243</v>
      </c>
      <c r="C287" s="354" t="s">
        <v>247</v>
      </c>
      <c r="D287" s="9" t="s">
        <v>107</v>
      </c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 t="s">
        <v>335</v>
      </c>
      <c r="V287" s="58">
        <v>0</v>
      </c>
      <c r="W287" s="58">
        <v>0</v>
      </c>
      <c r="X287" s="57"/>
      <c r="Y287" s="57"/>
      <c r="Z287" s="57">
        <v>0</v>
      </c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219"/>
    </row>
    <row r="288" spans="1:58" ht="33">
      <c r="A288" s="597"/>
      <c r="B288" s="47" t="s">
        <v>244</v>
      </c>
      <c r="C288" s="355" t="s">
        <v>292</v>
      </c>
      <c r="D288" s="47" t="s">
        <v>107</v>
      </c>
      <c r="E288" s="54"/>
      <c r="F288" s="54"/>
      <c r="G288" s="54"/>
      <c r="H288" s="54"/>
      <c r="I288" s="54"/>
      <c r="J288" s="54"/>
      <c r="K288" s="54"/>
      <c r="L288" s="54"/>
      <c r="M288" s="54" t="s">
        <v>60</v>
      </c>
      <c r="N288" s="54"/>
      <c r="O288" s="54"/>
      <c r="P288" s="54"/>
      <c r="Q288" s="54"/>
      <c r="R288" s="54"/>
      <c r="S288" s="54"/>
      <c r="T288" s="54"/>
      <c r="U288" s="54"/>
      <c r="V288" s="58">
        <v>0</v>
      </c>
      <c r="W288" s="58">
        <v>0</v>
      </c>
      <c r="X288" s="52"/>
      <c r="Y288" s="52"/>
      <c r="Z288" s="55">
        <v>0</v>
      </c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4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211"/>
    </row>
    <row r="289" spans="1:58" ht="66">
      <c r="A289" s="597"/>
      <c r="B289" s="47" t="s">
        <v>245</v>
      </c>
      <c r="C289" s="279" t="s">
        <v>256</v>
      </c>
      <c r="D289" s="47" t="s">
        <v>107</v>
      </c>
      <c r="E289" s="54"/>
      <c r="F289" s="54"/>
      <c r="G289" s="54"/>
      <c r="H289" s="54"/>
      <c r="I289" s="54"/>
      <c r="J289" s="54"/>
      <c r="K289" s="54"/>
      <c r="L289" s="55"/>
      <c r="M289" s="55"/>
      <c r="N289" s="55"/>
      <c r="O289" s="55" t="s">
        <v>85</v>
      </c>
      <c r="P289" s="55"/>
      <c r="Q289" s="55"/>
      <c r="R289" s="55"/>
      <c r="S289" s="55"/>
      <c r="T289" s="55"/>
      <c r="U289" s="55"/>
      <c r="V289" s="58">
        <v>0</v>
      </c>
      <c r="W289" s="58">
        <v>0</v>
      </c>
      <c r="X289" s="52"/>
      <c r="Y289" s="52"/>
      <c r="Z289" s="55">
        <v>0</v>
      </c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4"/>
      <c r="AN289" s="54"/>
      <c r="AO289" s="54"/>
      <c r="AP289" s="54"/>
      <c r="AQ289" s="54"/>
      <c r="AR289" s="54"/>
      <c r="AS289" s="54"/>
      <c r="AT289" s="54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211"/>
    </row>
    <row r="290" spans="1:58" ht="57.75">
      <c r="A290" s="597"/>
      <c r="B290" s="47" t="s">
        <v>246</v>
      </c>
      <c r="C290" s="283" t="s">
        <v>257</v>
      </c>
      <c r="D290" s="47" t="s">
        <v>107</v>
      </c>
      <c r="E290" s="54"/>
      <c r="F290" s="54"/>
      <c r="G290" s="54"/>
      <c r="H290" s="54"/>
      <c r="I290" s="54"/>
      <c r="J290" s="54"/>
      <c r="K290" s="54"/>
      <c r="L290" s="55"/>
      <c r="M290" s="55"/>
      <c r="N290" s="55"/>
      <c r="O290" s="55"/>
      <c r="P290" s="55"/>
      <c r="Q290" s="55"/>
      <c r="R290" s="55"/>
      <c r="S290" s="55"/>
      <c r="T290" s="55"/>
      <c r="U290" s="55" t="s">
        <v>85</v>
      </c>
      <c r="V290" s="58">
        <v>0</v>
      </c>
      <c r="W290" s="58">
        <v>0</v>
      </c>
      <c r="X290" s="52"/>
      <c r="Y290" s="52"/>
      <c r="Z290" s="55">
        <v>0</v>
      </c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4"/>
      <c r="AN290" s="54"/>
      <c r="AO290" s="54"/>
      <c r="AP290" s="54"/>
      <c r="AQ290" s="54"/>
      <c r="AR290" s="54"/>
      <c r="AS290" s="54"/>
      <c r="AT290" s="54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211"/>
    </row>
    <row r="291" spans="1:58" ht="27.75">
      <c r="A291" s="625"/>
      <c r="B291" s="349" t="s">
        <v>42</v>
      </c>
      <c r="C291" s="349" t="s">
        <v>125</v>
      </c>
      <c r="D291" s="9" t="s">
        <v>107</v>
      </c>
      <c r="E291" s="57"/>
      <c r="F291" s="57"/>
      <c r="G291" s="57"/>
      <c r="H291" s="57"/>
      <c r="I291" s="57"/>
      <c r="J291" s="57"/>
      <c r="K291" s="57"/>
      <c r="L291" s="57"/>
      <c r="M291" s="57" t="s">
        <v>85</v>
      </c>
      <c r="N291" s="57"/>
      <c r="O291" s="57"/>
      <c r="P291" s="57"/>
      <c r="Q291" s="58"/>
      <c r="R291" s="58"/>
      <c r="S291" s="58"/>
      <c r="T291" s="58"/>
      <c r="U291" s="58"/>
      <c r="V291" s="58">
        <v>0</v>
      </c>
      <c r="W291" s="58">
        <v>0</v>
      </c>
      <c r="X291" s="58"/>
      <c r="Y291" s="58"/>
      <c r="Z291" s="58">
        <v>0</v>
      </c>
      <c r="AA291" s="58"/>
      <c r="AB291" s="58"/>
      <c r="AC291" s="58"/>
      <c r="AD291" s="58"/>
      <c r="AE291" s="58"/>
      <c r="AF291" s="58"/>
      <c r="AG291" s="58"/>
      <c r="AH291" s="57"/>
      <c r="AI291" s="57"/>
      <c r="AJ291" s="57"/>
      <c r="AK291" s="57"/>
      <c r="AL291" s="58"/>
      <c r="AM291" s="57"/>
      <c r="AN291" s="57"/>
      <c r="AO291" s="57"/>
      <c r="AP291" s="57"/>
      <c r="AQ291" s="57"/>
      <c r="AR291" s="57"/>
      <c r="AS291" s="57"/>
      <c r="AT291" s="57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213"/>
    </row>
    <row r="292" spans="1:58" ht="33.75">
      <c r="A292" s="625"/>
      <c r="B292" s="349" t="s">
        <v>61</v>
      </c>
      <c r="C292" s="357" t="s">
        <v>130</v>
      </c>
      <c r="D292" s="9"/>
      <c r="E292" s="366"/>
      <c r="F292" s="366"/>
      <c r="G292" s="366"/>
      <c r="H292" s="366"/>
      <c r="I292" s="366"/>
      <c r="J292" s="366"/>
      <c r="K292" s="366"/>
      <c r="L292" s="367"/>
      <c r="M292" s="367"/>
      <c r="N292" s="367"/>
      <c r="O292" s="367"/>
      <c r="P292" s="367"/>
      <c r="Q292" s="367"/>
      <c r="R292" s="367"/>
      <c r="S292" s="367"/>
      <c r="T292" s="367"/>
      <c r="U292" s="367"/>
      <c r="V292" s="58">
        <v>0</v>
      </c>
      <c r="W292" s="58">
        <v>0</v>
      </c>
      <c r="X292" s="367" t="s">
        <v>297</v>
      </c>
      <c r="Y292" s="367" t="s">
        <v>297</v>
      </c>
      <c r="Z292" s="367">
        <v>0</v>
      </c>
      <c r="AA292" s="367"/>
      <c r="AB292" s="367"/>
      <c r="AC292" s="367"/>
      <c r="AD292" s="367"/>
      <c r="AE292" s="367"/>
      <c r="AF292" s="367"/>
      <c r="AG292" s="367"/>
      <c r="AH292" s="366"/>
      <c r="AI292" s="366"/>
      <c r="AJ292" s="366"/>
      <c r="AK292" s="366"/>
      <c r="AL292" s="367"/>
      <c r="AM292" s="366"/>
      <c r="AN292" s="366"/>
      <c r="AO292" s="366"/>
      <c r="AP292" s="366"/>
      <c r="AQ292" s="366"/>
      <c r="AR292" s="366"/>
      <c r="AS292" s="366"/>
      <c r="AT292" s="366"/>
      <c r="AU292" s="366"/>
      <c r="AV292" s="366"/>
      <c r="AW292" s="366"/>
      <c r="AX292" s="366"/>
      <c r="AY292" s="366"/>
      <c r="AZ292" s="366"/>
      <c r="BA292" s="366"/>
      <c r="BB292" s="366"/>
      <c r="BC292" s="366"/>
      <c r="BD292" s="366"/>
      <c r="BE292" s="367"/>
      <c r="BF292" s="368"/>
    </row>
    <row r="293" spans="1:59" s="365" customFormat="1" ht="15.75" thickBot="1">
      <c r="A293" s="625"/>
      <c r="B293" s="632" t="s">
        <v>296</v>
      </c>
      <c r="C293" s="633"/>
      <c r="D293" s="360"/>
      <c r="E293" s="361"/>
      <c r="F293" s="361"/>
      <c r="G293" s="361"/>
      <c r="H293" s="361"/>
      <c r="I293" s="548">
        <v>1</v>
      </c>
      <c r="J293" s="548"/>
      <c r="K293" s="548"/>
      <c r="L293" s="547">
        <v>2</v>
      </c>
      <c r="M293" s="547">
        <v>2</v>
      </c>
      <c r="N293" s="547">
        <v>1</v>
      </c>
      <c r="O293" s="547">
        <v>1</v>
      </c>
      <c r="P293" s="547"/>
      <c r="Q293" s="547"/>
      <c r="R293" s="547">
        <v>1</v>
      </c>
      <c r="S293" s="547">
        <v>1</v>
      </c>
      <c r="T293" s="547">
        <v>1</v>
      </c>
      <c r="U293" s="547">
        <v>5</v>
      </c>
      <c r="V293" s="362"/>
      <c r="W293" s="362"/>
      <c r="X293" s="362"/>
      <c r="Y293" s="362"/>
      <c r="Z293" s="362"/>
      <c r="AA293" s="362"/>
      <c r="AB293" s="362"/>
      <c r="AC293" s="362"/>
      <c r="AD293" s="362"/>
      <c r="AE293" s="362"/>
      <c r="AF293" s="362"/>
      <c r="AG293" s="362"/>
      <c r="AH293" s="361"/>
      <c r="AI293" s="361"/>
      <c r="AJ293" s="361"/>
      <c r="AK293" s="361"/>
      <c r="AL293" s="362"/>
      <c r="AM293" s="361"/>
      <c r="AN293" s="361"/>
      <c r="AO293" s="361"/>
      <c r="AP293" s="361"/>
      <c r="AQ293" s="361"/>
      <c r="AR293" s="361"/>
      <c r="AS293" s="361"/>
      <c r="AT293" s="361"/>
      <c r="AU293" s="361"/>
      <c r="AV293" s="361"/>
      <c r="AW293" s="361"/>
      <c r="AX293" s="361"/>
      <c r="AY293" s="361"/>
      <c r="AZ293" s="361"/>
      <c r="BA293" s="361"/>
      <c r="BB293" s="361"/>
      <c r="BC293" s="361"/>
      <c r="BD293" s="361"/>
      <c r="BE293" s="362"/>
      <c r="BF293" s="363">
        <f>SUM(E293:BE293)</f>
        <v>15</v>
      </c>
      <c r="BG293" s="364"/>
    </row>
  </sheetData>
  <sheetProtection/>
  <mergeCells count="241">
    <mergeCell ref="A240:A261"/>
    <mergeCell ref="B261:C261"/>
    <mergeCell ref="B293:C293"/>
    <mergeCell ref="A291:A293"/>
    <mergeCell ref="A269:A273"/>
    <mergeCell ref="B269:B273"/>
    <mergeCell ref="C269:C273"/>
    <mergeCell ref="A274:A290"/>
    <mergeCell ref="B276:B277"/>
    <mergeCell ref="C276:C277"/>
    <mergeCell ref="D269:D273"/>
    <mergeCell ref="AE269:AH269"/>
    <mergeCell ref="E269:H269"/>
    <mergeCell ref="J269:L269"/>
    <mergeCell ref="W269:Y269"/>
    <mergeCell ref="AA269:AC269"/>
    <mergeCell ref="BF269:BF273"/>
    <mergeCell ref="E270:BE270"/>
    <mergeCell ref="E272:BE272"/>
    <mergeCell ref="AN269:AQ269"/>
    <mergeCell ref="AR269:AU269"/>
    <mergeCell ref="AW269:AY269"/>
    <mergeCell ref="BA269:BD269"/>
    <mergeCell ref="N269:Q269"/>
    <mergeCell ref="R269:U269"/>
    <mergeCell ref="AJ269:AL269"/>
    <mergeCell ref="AJ235:AM235"/>
    <mergeCell ref="X235:Z235"/>
    <mergeCell ref="A235:A239"/>
    <mergeCell ref="B235:B239"/>
    <mergeCell ref="C235:C239"/>
    <mergeCell ref="D235:D239"/>
    <mergeCell ref="K235:M235"/>
    <mergeCell ref="O235:Q235"/>
    <mergeCell ref="S235:V235"/>
    <mergeCell ref="BF235:BF239"/>
    <mergeCell ref="E236:BE236"/>
    <mergeCell ref="E238:BE238"/>
    <mergeCell ref="AO235:AQ235"/>
    <mergeCell ref="AS235:AV235"/>
    <mergeCell ref="AW235:AZ235"/>
    <mergeCell ref="BB235:BE235"/>
    <mergeCell ref="AF235:AI235"/>
    <mergeCell ref="AB235:AD235"/>
    <mergeCell ref="F235:I235"/>
    <mergeCell ref="BF221:BF225"/>
    <mergeCell ref="E222:BE222"/>
    <mergeCell ref="E224:BE224"/>
    <mergeCell ref="BB221:BD221"/>
    <mergeCell ref="O221:Q221"/>
    <mergeCell ref="S221:V221"/>
    <mergeCell ref="AO221:AQ221"/>
    <mergeCell ref="AS221:AV221"/>
    <mergeCell ref="AJ221:AM221"/>
    <mergeCell ref="F221:I221"/>
    <mergeCell ref="A226:A234"/>
    <mergeCell ref="B234:C234"/>
    <mergeCell ref="AW221:AZ221"/>
    <mergeCell ref="X221:Z221"/>
    <mergeCell ref="AB221:AD221"/>
    <mergeCell ref="AF221:AI221"/>
    <mergeCell ref="J221:M221"/>
    <mergeCell ref="C221:C225"/>
    <mergeCell ref="D221:D225"/>
    <mergeCell ref="A181:A185"/>
    <mergeCell ref="A150:A154"/>
    <mergeCell ref="A221:A225"/>
    <mergeCell ref="B221:B225"/>
    <mergeCell ref="B185:D185"/>
    <mergeCell ref="C169:C170"/>
    <mergeCell ref="B171:B172"/>
    <mergeCell ref="C171:C172"/>
    <mergeCell ref="BB53:BE53"/>
    <mergeCell ref="O53:Q53"/>
    <mergeCell ref="S53:V53"/>
    <mergeCell ref="K53:M53"/>
    <mergeCell ref="X53:Z53"/>
    <mergeCell ref="AS53:AV53"/>
    <mergeCell ref="AB53:AD53"/>
    <mergeCell ref="AO53:AQ53"/>
    <mergeCell ref="B52:D52"/>
    <mergeCell ref="B70:B71"/>
    <mergeCell ref="C70:C71"/>
    <mergeCell ref="B74:B75"/>
    <mergeCell ref="C74:C75"/>
    <mergeCell ref="C60:C61"/>
    <mergeCell ref="C72:C73"/>
    <mergeCell ref="B58:B59"/>
    <mergeCell ref="C58:C59"/>
    <mergeCell ref="C66:C67"/>
    <mergeCell ref="B78:B79"/>
    <mergeCell ref="C78:C79"/>
    <mergeCell ref="C96:C97"/>
    <mergeCell ref="B84:B85"/>
    <mergeCell ref="C84:C85"/>
    <mergeCell ref="B82:B83"/>
    <mergeCell ref="C82:C83"/>
    <mergeCell ref="C86:C87"/>
    <mergeCell ref="B86:B87"/>
    <mergeCell ref="B80:B81"/>
    <mergeCell ref="B50:D50"/>
    <mergeCell ref="B51:D51"/>
    <mergeCell ref="C43:C44"/>
    <mergeCell ref="B47:B48"/>
    <mergeCell ref="C47:C48"/>
    <mergeCell ref="B9:B10"/>
    <mergeCell ref="C9:C10"/>
    <mergeCell ref="B11:B12"/>
    <mergeCell ref="B45:B46"/>
    <mergeCell ref="C45:C46"/>
    <mergeCell ref="B41:B42"/>
    <mergeCell ref="C41:C42"/>
    <mergeCell ref="C11:C12"/>
    <mergeCell ref="B19:B20"/>
    <mergeCell ref="C15:C16"/>
    <mergeCell ref="A2:A6"/>
    <mergeCell ref="B2:B6"/>
    <mergeCell ref="C2:C6"/>
    <mergeCell ref="B7:B8"/>
    <mergeCell ref="C7:C8"/>
    <mergeCell ref="B17:B18"/>
    <mergeCell ref="C17:C18"/>
    <mergeCell ref="C19:C20"/>
    <mergeCell ref="B13:B14"/>
    <mergeCell ref="B15:B16"/>
    <mergeCell ref="C13:C14"/>
    <mergeCell ref="A53:A57"/>
    <mergeCell ref="B53:B57"/>
    <mergeCell ref="C53:C57"/>
    <mergeCell ref="A7:A52"/>
    <mergeCell ref="B43:B44"/>
    <mergeCell ref="B31:B32"/>
    <mergeCell ref="C31:C32"/>
    <mergeCell ref="B33:B34"/>
    <mergeCell ref="C33:C34"/>
    <mergeCell ref="C21:C22"/>
    <mergeCell ref="C29:C30"/>
    <mergeCell ref="B21:B22"/>
    <mergeCell ref="C23:C24"/>
    <mergeCell ref="B27:B28"/>
    <mergeCell ref="C27:C28"/>
    <mergeCell ref="B25:B26"/>
    <mergeCell ref="C25:C26"/>
    <mergeCell ref="BB2:BD2"/>
    <mergeCell ref="BF2:BF6"/>
    <mergeCell ref="E3:BE3"/>
    <mergeCell ref="E5:BE5"/>
    <mergeCell ref="O2:Q2"/>
    <mergeCell ref="AB2:AD2"/>
    <mergeCell ref="AW2:AZ2"/>
    <mergeCell ref="F2:I2"/>
    <mergeCell ref="AS2:AV2"/>
    <mergeCell ref="D2:D6"/>
    <mergeCell ref="AO2:AQ2"/>
    <mergeCell ref="AJ2:AM2"/>
    <mergeCell ref="J2:M2"/>
    <mergeCell ref="X2:Z2"/>
    <mergeCell ref="S2:V2"/>
    <mergeCell ref="AF2:AI2"/>
    <mergeCell ref="B35:B36"/>
    <mergeCell ref="C35:C36"/>
    <mergeCell ref="B37:B38"/>
    <mergeCell ref="C37:C38"/>
    <mergeCell ref="B39:B40"/>
    <mergeCell ref="B23:B24"/>
    <mergeCell ref="B29:B30"/>
    <mergeCell ref="BF53:BF57"/>
    <mergeCell ref="E54:BE54"/>
    <mergeCell ref="E56:BE56"/>
    <mergeCell ref="AF53:AI53"/>
    <mergeCell ref="D53:D57"/>
    <mergeCell ref="AJ53:AM53"/>
    <mergeCell ref="AW53:AZ53"/>
    <mergeCell ref="F53:I53"/>
    <mergeCell ref="C64:C65"/>
    <mergeCell ref="B64:B65"/>
    <mergeCell ref="B60:B61"/>
    <mergeCell ref="C76:C77"/>
    <mergeCell ref="B72:B73"/>
    <mergeCell ref="BA150:BD150"/>
    <mergeCell ref="AJ150:AL150"/>
    <mergeCell ref="AN150:AQ150"/>
    <mergeCell ref="C100:C101"/>
    <mergeCell ref="D150:D154"/>
    <mergeCell ref="B104:D104"/>
    <mergeCell ref="B100:B101"/>
    <mergeCell ref="B96:B97"/>
    <mergeCell ref="BF150:BF154"/>
    <mergeCell ref="E151:BE151"/>
    <mergeCell ref="E153:BE153"/>
    <mergeCell ref="AR150:AU150"/>
    <mergeCell ref="AA150:AC150"/>
    <mergeCell ref="E150:H150"/>
    <mergeCell ref="J150:L150"/>
    <mergeCell ref="N150:Q150"/>
    <mergeCell ref="R150:U150"/>
    <mergeCell ref="AW150:AY150"/>
    <mergeCell ref="W150:Y150"/>
    <mergeCell ref="B184:D184"/>
    <mergeCell ref="B183:D183"/>
    <mergeCell ref="AE150:AH150"/>
    <mergeCell ref="C150:C154"/>
    <mergeCell ref="B157:B158"/>
    <mergeCell ref="C157:C158"/>
    <mergeCell ref="B169:B170"/>
    <mergeCell ref="B181:B182"/>
    <mergeCell ref="C181:C182"/>
    <mergeCell ref="C39:C40"/>
    <mergeCell ref="B177:B178"/>
    <mergeCell ref="C177:C178"/>
    <mergeCell ref="B62:B63"/>
    <mergeCell ref="C62:C63"/>
    <mergeCell ref="B66:B67"/>
    <mergeCell ref="B165:B166"/>
    <mergeCell ref="C165:C166"/>
    <mergeCell ref="C90:C91"/>
    <mergeCell ref="B103:D103"/>
    <mergeCell ref="B68:B69"/>
    <mergeCell ref="C68:C69"/>
    <mergeCell ref="B155:B156"/>
    <mergeCell ref="C155:C156"/>
    <mergeCell ref="C92:C93"/>
    <mergeCell ref="B88:B89"/>
    <mergeCell ref="C88:C89"/>
    <mergeCell ref="B90:B91"/>
    <mergeCell ref="C80:C81"/>
    <mergeCell ref="B76:B77"/>
    <mergeCell ref="B102:D102"/>
    <mergeCell ref="B175:B176"/>
    <mergeCell ref="C175:C176"/>
    <mergeCell ref="B163:B164"/>
    <mergeCell ref="B92:B93"/>
    <mergeCell ref="B161:B162"/>
    <mergeCell ref="C98:C99"/>
    <mergeCell ref="A58:A104"/>
    <mergeCell ref="C159:C160"/>
    <mergeCell ref="C161:C162"/>
    <mergeCell ref="B98:B99"/>
    <mergeCell ref="A155:A180"/>
    <mergeCell ref="B159:B160"/>
    <mergeCell ref="B150:B154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3"/>
  <rowBreaks count="7" manualBreakCount="7">
    <brk id="46" max="61" man="1"/>
    <brk id="52" max="255" man="1"/>
    <brk id="95" max="61" man="1"/>
    <brk id="149" max="61" man="1"/>
    <brk id="180" max="61" man="1"/>
    <brk id="234" max="61" man="1"/>
    <brk id="268" max="61" man="1"/>
  </rowBreaks>
  <colBreaks count="1" manualBreakCount="1">
    <brk id="58" max="31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6.57421875" style="158" customWidth="1"/>
    <col min="2" max="2" width="9.140625" style="158" customWidth="1"/>
    <col min="3" max="3" width="20.140625" style="158" customWidth="1"/>
    <col min="4" max="4" width="9.140625" style="158" customWidth="1"/>
    <col min="5" max="5" width="15.00390625" style="158" customWidth="1"/>
    <col min="6" max="6" width="15.140625" style="158" customWidth="1"/>
    <col min="7" max="7" width="14.28125" style="158" customWidth="1"/>
    <col min="8" max="8" width="16.28125" style="158" customWidth="1"/>
    <col min="9" max="9" width="9.140625" style="158" customWidth="1"/>
    <col min="10" max="10" width="11.00390625" style="158" customWidth="1"/>
    <col min="11" max="16384" width="9.140625" style="158" customWidth="1"/>
  </cols>
  <sheetData>
    <row r="3" spans="1:9" ht="12.75">
      <c r="A3" s="639" t="s">
        <v>200</v>
      </c>
      <c r="B3" s="639"/>
      <c r="C3" s="639"/>
      <c r="D3" s="639"/>
      <c r="E3" s="639"/>
      <c r="F3" s="639"/>
      <c r="G3" s="639"/>
      <c r="H3" s="639"/>
      <c r="I3" s="639"/>
    </row>
    <row r="4" ht="13.5" thickBot="1"/>
    <row r="5" spans="1:10" ht="12.75">
      <c r="A5" s="159"/>
      <c r="B5" s="642" t="s">
        <v>0</v>
      </c>
      <c r="C5" s="644" t="s">
        <v>1</v>
      </c>
      <c r="D5" s="644" t="s">
        <v>2</v>
      </c>
      <c r="E5" s="640" t="s">
        <v>3</v>
      </c>
      <c r="F5" s="641"/>
      <c r="G5" s="644" t="s">
        <v>4</v>
      </c>
      <c r="H5" s="644" t="s">
        <v>130</v>
      </c>
      <c r="I5" s="644" t="s">
        <v>6</v>
      </c>
      <c r="J5" s="637" t="s">
        <v>7</v>
      </c>
    </row>
    <row r="6" spans="1:10" ht="39" customHeight="1" thickBot="1">
      <c r="A6" s="159"/>
      <c r="B6" s="643"/>
      <c r="C6" s="645"/>
      <c r="D6" s="645"/>
      <c r="E6" s="231" t="s">
        <v>201</v>
      </c>
      <c r="F6" s="231" t="s">
        <v>202</v>
      </c>
      <c r="G6" s="645"/>
      <c r="H6" s="645"/>
      <c r="I6" s="645"/>
      <c r="J6" s="638"/>
    </row>
    <row r="7" spans="1:10" ht="13.5" thickBot="1">
      <c r="A7" s="159"/>
      <c r="B7" s="286">
        <v>1</v>
      </c>
      <c r="C7" s="287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>
        <v>8</v>
      </c>
      <c r="J7" s="289">
        <v>9</v>
      </c>
    </row>
    <row r="8" spans="1:10" ht="12.75">
      <c r="A8" s="159"/>
      <c r="B8" s="228" t="s">
        <v>8</v>
      </c>
      <c r="C8" s="229">
        <v>37</v>
      </c>
      <c r="D8" s="230">
        <v>3</v>
      </c>
      <c r="E8" s="230"/>
      <c r="F8" s="230"/>
      <c r="G8" s="230">
        <v>1</v>
      </c>
      <c r="H8" s="230"/>
      <c r="I8" s="230">
        <v>11</v>
      </c>
      <c r="J8" s="292">
        <f>SUM(C8:I8)</f>
        <v>52</v>
      </c>
    </row>
    <row r="9" spans="1:10" ht="12.75">
      <c r="A9" s="159"/>
      <c r="B9" s="227" t="s">
        <v>9</v>
      </c>
      <c r="C9" s="161">
        <v>29</v>
      </c>
      <c r="D9" s="160">
        <v>6</v>
      </c>
      <c r="E9" s="160">
        <v>4</v>
      </c>
      <c r="F9" s="160"/>
      <c r="G9" s="160">
        <v>2</v>
      </c>
      <c r="H9" s="160"/>
      <c r="I9" s="160">
        <v>11</v>
      </c>
      <c r="J9" s="161">
        <f>SUM(C9:I9)</f>
        <v>52</v>
      </c>
    </row>
    <row r="10" spans="1:10" ht="13.5" thickBot="1">
      <c r="A10" s="159"/>
      <c r="B10" s="293" t="s">
        <v>10</v>
      </c>
      <c r="C10" s="292">
        <v>8</v>
      </c>
      <c r="D10" s="294">
        <v>2</v>
      </c>
      <c r="E10" s="294">
        <v>6</v>
      </c>
      <c r="F10" s="294"/>
      <c r="G10" s="294">
        <v>1</v>
      </c>
      <c r="H10" s="294">
        <v>2</v>
      </c>
      <c r="I10" s="294">
        <v>2</v>
      </c>
      <c r="J10" s="295">
        <f>SUM(C10:I10)</f>
        <v>21</v>
      </c>
    </row>
    <row r="11" spans="1:10" s="291" customFormat="1" ht="13.5" thickBot="1">
      <c r="A11" s="290"/>
      <c r="B11" s="296" t="s">
        <v>11</v>
      </c>
      <c r="C11" s="297">
        <f aca="true" t="shared" si="0" ref="C11:J11">SUM(C8:C10)</f>
        <v>74</v>
      </c>
      <c r="D11" s="297">
        <f t="shared" si="0"/>
        <v>11</v>
      </c>
      <c r="E11" s="297">
        <f t="shared" si="0"/>
        <v>10</v>
      </c>
      <c r="F11" s="297">
        <f t="shared" si="0"/>
        <v>0</v>
      </c>
      <c r="G11" s="297">
        <f t="shared" si="0"/>
        <v>4</v>
      </c>
      <c r="H11" s="297">
        <f t="shared" si="0"/>
        <v>2</v>
      </c>
      <c r="I11" s="298">
        <f t="shared" si="0"/>
        <v>24</v>
      </c>
      <c r="J11" s="299">
        <f t="shared" si="0"/>
        <v>125</v>
      </c>
    </row>
  </sheetData>
  <sheetProtection/>
  <mergeCells count="9">
    <mergeCell ref="J5:J6"/>
    <mergeCell ref="A3:I3"/>
    <mergeCell ref="E5:F5"/>
    <mergeCell ref="B5:B6"/>
    <mergeCell ref="C5:C6"/>
    <mergeCell ref="D5:D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="80" zoomScaleSheetLayoutView="80" zoomScalePageLayoutView="0" workbookViewId="0" topLeftCell="A1">
      <pane xSplit="2" ySplit="10" topLeftCell="C4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5" sqref="H65:L65"/>
    </sheetView>
  </sheetViews>
  <sheetFormatPr defaultColWidth="9.140625" defaultRowHeight="15"/>
  <cols>
    <col min="1" max="1" width="9.7109375" style="155" customWidth="1"/>
    <col min="2" max="2" width="66.8515625" style="409" customWidth="1"/>
    <col min="3" max="3" width="9.7109375" style="156" customWidth="1"/>
    <col min="4" max="5" width="5.57421875" style="157" customWidth="1"/>
    <col min="6" max="6" width="6.28125" style="157" customWidth="1"/>
    <col min="7" max="7" width="6.140625" style="157" customWidth="1"/>
    <col min="8" max="13" width="6.28125" style="157" customWidth="1"/>
    <col min="14" max="14" width="0.13671875" style="60" customWidth="1"/>
    <col min="15" max="15" width="4.00390625" style="60" hidden="1" customWidth="1"/>
    <col min="16" max="16" width="3.57421875" style="60" hidden="1" customWidth="1"/>
    <col min="17" max="17" width="3.8515625" style="60" hidden="1" customWidth="1"/>
    <col min="18" max="18" width="3.28125" style="60" hidden="1" customWidth="1"/>
    <col min="19" max="19" width="3.421875" style="60" hidden="1" customWidth="1"/>
    <col min="20" max="20" width="0.13671875" style="60" customWidth="1"/>
    <col min="21" max="21" width="9.140625" style="60" hidden="1" customWidth="1"/>
    <col min="22" max="22" width="1.57421875" style="60" hidden="1" customWidth="1"/>
    <col min="23" max="27" width="9.140625" style="60" hidden="1" customWidth="1"/>
    <col min="28" max="16384" width="9.140625" style="60" customWidth="1"/>
  </cols>
  <sheetData>
    <row r="1" spans="1:13" ht="12.75">
      <c r="A1" s="707" t="s">
        <v>309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59"/>
    </row>
    <row r="2" spans="1:13" ht="13.5" thickBo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59"/>
    </row>
    <row r="3" spans="1:19" ht="25.5" customHeight="1">
      <c r="A3" s="714" t="s">
        <v>69</v>
      </c>
      <c r="B3" s="687" t="s">
        <v>12</v>
      </c>
      <c r="C3" s="694" t="s">
        <v>163</v>
      </c>
      <c r="D3" s="696" t="s">
        <v>324</v>
      </c>
      <c r="E3" s="697"/>
      <c r="F3" s="697"/>
      <c r="G3" s="698"/>
      <c r="H3" s="701" t="s">
        <v>328</v>
      </c>
      <c r="I3" s="702"/>
      <c r="J3" s="702"/>
      <c r="K3" s="702"/>
      <c r="L3" s="702"/>
      <c r="M3" s="702"/>
      <c r="N3" s="702"/>
      <c r="O3" s="703"/>
      <c r="P3" s="453"/>
      <c r="Q3" s="436"/>
      <c r="R3" s="436"/>
      <c r="S3" s="437"/>
    </row>
    <row r="4" spans="1:19" ht="61.5" customHeight="1" thickBot="1">
      <c r="A4" s="715"/>
      <c r="B4" s="688"/>
      <c r="C4" s="695"/>
      <c r="D4" s="681" t="s">
        <v>164</v>
      </c>
      <c r="E4" s="711" t="s">
        <v>165</v>
      </c>
      <c r="F4" s="683" t="s">
        <v>325</v>
      </c>
      <c r="G4" s="684"/>
      <c r="H4" s="704"/>
      <c r="I4" s="705"/>
      <c r="J4" s="705"/>
      <c r="K4" s="705"/>
      <c r="L4" s="705"/>
      <c r="M4" s="705"/>
      <c r="N4" s="705"/>
      <c r="O4" s="706"/>
      <c r="P4" s="447"/>
      <c r="Q4" s="414"/>
      <c r="R4" s="414"/>
      <c r="S4" s="415"/>
    </row>
    <row r="5" spans="1:19" ht="25.5" customHeight="1">
      <c r="A5" s="715"/>
      <c r="B5" s="688"/>
      <c r="C5" s="695"/>
      <c r="D5" s="681"/>
      <c r="E5" s="712"/>
      <c r="F5" s="685" t="s">
        <v>326</v>
      </c>
      <c r="G5" s="699" t="s">
        <v>327</v>
      </c>
      <c r="H5" s="708" t="s">
        <v>8</v>
      </c>
      <c r="I5" s="709"/>
      <c r="J5" s="708" t="s">
        <v>9</v>
      </c>
      <c r="K5" s="709"/>
      <c r="L5" s="708" t="s">
        <v>10</v>
      </c>
      <c r="M5" s="710"/>
      <c r="N5" s="454"/>
      <c r="O5" s="455"/>
      <c r="P5" s="414"/>
      <c r="Q5" s="414"/>
      <c r="R5" s="414"/>
      <c r="S5" s="415"/>
    </row>
    <row r="6" spans="1:19" ht="12.75" customHeight="1">
      <c r="A6" s="715"/>
      <c r="B6" s="688"/>
      <c r="C6" s="695"/>
      <c r="D6" s="681"/>
      <c r="E6" s="712"/>
      <c r="F6" s="685"/>
      <c r="G6" s="699"/>
      <c r="H6" s="432" t="s">
        <v>166</v>
      </c>
      <c r="I6" s="433" t="s">
        <v>167</v>
      </c>
      <c r="J6" s="432" t="s">
        <v>168</v>
      </c>
      <c r="K6" s="433" t="s">
        <v>169</v>
      </c>
      <c r="L6" s="432" t="s">
        <v>170</v>
      </c>
      <c r="M6" s="433" t="s">
        <v>171</v>
      </c>
      <c r="N6" s="447"/>
      <c r="O6" s="414"/>
      <c r="P6" s="414"/>
      <c r="Q6" s="414"/>
      <c r="R6" s="414"/>
      <c r="S6" s="415"/>
    </row>
    <row r="7" spans="1:19" ht="12.75" customHeight="1">
      <c r="A7" s="715"/>
      <c r="B7" s="688"/>
      <c r="C7" s="695"/>
      <c r="D7" s="681"/>
      <c r="E7" s="712"/>
      <c r="F7" s="685"/>
      <c r="G7" s="699"/>
      <c r="H7" s="434" t="s">
        <v>329</v>
      </c>
      <c r="I7" s="435" t="s">
        <v>330</v>
      </c>
      <c r="J7" s="434" t="s">
        <v>331</v>
      </c>
      <c r="K7" s="435" t="s">
        <v>332</v>
      </c>
      <c r="L7" s="434" t="s">
        <v>329</v>
      </c>
      <c r="M7" s="435" t="s">
        <v>333</v>
      </c>
      <c r="N7" s="447"/>
      <c r="O7" s="414"/>
      <c r="P7" s="414"/>
      <c r="Q7" s="414"/>
      <c r="R7" s="414"/>
      <c r="S7" s="415"/>
    </row>
    <row r="8" spans="1:19" ht="12.75" customHeight="1">
      <c r="A8" s="715"/>
      <c r="B8" s="688"/>
      <c r="C8" s="695"/>
      <c r="D8" s="681"/>
      <c r="E8" s="712"/>
      <c r="F8" s="685"/>
      <c r="G8" s="699"/>
      <c r="H8" s="679" t="s">
        <v>11</v>
      </c>
      <c r="I8" s="690" t="s">
        <v>11</v>
      </c>
      <c r="J8" s="679" t="s">
        <v>11</v>
      </c>
      <c r="K8" s="690" t="s">
        <v>11</v>
      </c>
      <c r="L8" s="679" t="s">
        <v>11</v>
      </c>
      <c r="M8" s="690" t="s">
        <v>11</v>
      </c>
      <c r="N8" s="676"/>
      <c r="O8" s="677"/>
      <c r="P8" s="677"/>
      <c r="Q8" s="677"/>
      <c r="R8" s="677"/>
      <c r="S8" s="678"/>
    </row>
    <row r="9" spans="1:19" ht="27" customHeight="1" thickBot="1">
      <c r="A9" s="716"/>
      <c r="B9" s="689"/>
      <c r="C9" s="695"/>
      <c r="D9" s="682"/>
      <c r="E9" s="713"/>
      <c r="F9" s="686"/>
      <c r="G9" s="700"/>
      <c r="H9" s="680"/>
      <c r="I9" s="691"/>
      <c r="J9" s="680"/>
      <c r="K9" s="691"/>
      <c r="L9" s="680"/>
      <c r="M9" s="691"/>
      <c r="N9" s="448"/>
      <c r="O9" s="416"/>
      <c r="P9" s="416"/>
      <c r="Q9" s="416"/>
      <c r="R9" s="417"/>
      <c r="S9" s="418"/>
    </row>
    <row r="10" spans="1:13" ht="13.5" thickBot="1">
      <c r="A10" s="401">
        <v>1</v>
      </c>
      <c r="B10" s="404">
        <v>2</v>
      </c>
      <c r="C10" s="502">
        <v>3</v>
      </c>
      <c r="D10" s="503">
        <v>7</v>
      </c>
      <c r="E10" s="503">
        <v>8</v>
      </c>
      <c r="F10" s="504">
        <v>9</v>
      </c>
      <c r="G10" s="452">
        <v>11</v>
      </c>
      <c r="H10" s="451">
        <v>13</v>
      </c>
      <c r="I10" s="452">
        <v>16</v>
      </c>
      <c r="J10" s="118">
        <v>19</v>
      </c>
      <c r="K10" s="267">
        <v>22</v>
      </c>
      <c r="L10" s="403">
        <v>25</v>
      </c>
      <c r="M10" s="449">
        <v>28</v>
      </c>
    </row>
    <row r="11" spans="1:13" s="252" customFormat="1" ht="14.25" thickBot="1">
      <c r="A11" s="420" t="s">
        <v>13</v>
      </c>
      <c r="B11" s="423" t="s">
        <v>14</v>
      </c>
      <c r="C11" s="248" t="s">
        <v>344</v>
      </c>
      <c r="D11" s="260">
        <f>D12+D22</f>
        <v>2288</v>
      </c>
      <c r="E11" s="505">
        <f>E12+E22</f>
        <v>632</v>
      </c>
      <c r="F11" s="260">
        <f>F12+F22</f>
        <v>1656</v>
      </c>
      <c r="G11" s="419">
        <f aca="true" t="shared" si="0" ref="G11:M11">G12+G22</f>
        <v>475</v>
      </c>
      <c r="H11" s="250">
        <f t="shared" si="0"/>
        <v>394</v>
      </c>
      <c r="I11" s="251">
        <f t="shared" si="0"/>
        <v>678</v>
      </c>
      <c r="J11" s="250">
        <f t="shared" si="0"/>
        <v>448</v>
      </c>
      <c r="K11" s="419">
        <f t="shared" si="0"/>
        <v>58</v>
      </c>
      <c r="L11" s="250">
        <f t="shared" si="0"/>
        <v>78</v>
      </c>
      <c r="M11" s="419">
        <f t="shared" si="0"/>
        <v>0</v>
      </c>
    </row>
    <row r="12" spans="1:19" s="64" customFormat="1" ht="13.5">
      <c r="A12" s="421" t="s">
        <v>310</v>
      </c>
      <c r="B12" s="424" t="s">
        <v>172</v>
      </c>
      <c r="C12" s="509" t="s">
        <v>342</v>
      </c>
      <c r="D12" s="506">
        <f>D13+D14+D15+D16+D17+D18+D19+D20+D21</f>
        <v>1546</v>
      </c>
      <c r="E12" s="507">
        <f>E13+E14+E15+E16+E17+E18+E19+E20+E21</f>
        <v>447</v>
      </c>
      <c r="F12" s="491">
        <f>H12+I12+J12+K12+L12</f>
        <v>1099</v>
      </c>
      <c r="G12" s="438">
        <f>G13+G14+G15+G16+G17+G18+G19+G20+G21</f>
        <v>267</v>
      </c>
      <c r="H12" s="442">
        <f aca="true" t="shared" si="1" ref="H12:M12">H13+H14+H15+H16+H17+H18+H19+H20+H21</f>
        <v>248</v>
      </c>
      <c r="I12" s="445">
        <f t="shared" si="1"/>
        <v>469</v>
      </c>
      <c r="J12" s="442">
        <f t="shared" si="1"/>
        <v>304</v>
      </c>
      <c r="K12" s="438">
        <f t="shared" si="1"/>
        <v>0</v>
      </c>
      <c r="L12" s="442">
        <f t="shared" si="1"/>
        <v>78</v>
      </c>
      <c r="M12" s="438">
        <f t="shared" si="1"/>
        <v>0</v>
      </c>
      <c r="N12" s="60"/>
      <c r="O12" s="60"/>
      <c r="P12" s="60"/>
      <c r="Q12" s="60"/>
      <c r="R12" s="60"/>
      <c r="S12" s="60"/>
    </row>
    <row r="13" spans="1:13" ht="12.75">
      <c r="A13" s="411" t="s">
        <v>311</v>
      </c>
      <c r="B13" s="425" t="s">
        <v>173</v>
      </c>
      <c r="C13" s="430" t="s">
        <v>277</v>
      </c>
      <c r="D13" s="71">
        <f>E13+F13</f>
        <v>117</v>
      </c>
      <c r="E13" s="439">
        <v>39</v>
      </c>
      <c r="F13" s="90">
        <f>H13+I13+J13</f>
        <v>78</v>
      </c>
      <c r="G13" s="439">
        <v>16</v>
      </c>
      <c r="H13" s="71">
        <v>33</v>
      </c>
      <c r="I13" s="70">
        <v>45</v>
      </c>
      <c r="J13" s="71"/>
      <c r="K13" s="72"/>
      <c r="L13" s="71"/>
      <c r="M13" s="72"/>
    </row>
    <row r="14" spans="1:13" ht="12.75">
      <c r="A14" s="410" t="s">
        <v>312</v>
      </c>
      <c r="B14" s="425" t="s">
        <v>18</v>
      </c>
      <c r="C14" s="430" t="s">
        <v>276</v>
      </c>
      <c r="D14" s="71">
        <f aca="true" t="shared" si="2" ref="D14:D21">E14+F14</f>
        <v>263</v>
      </c>
      <c r="E14" s="439">
        <v>68</v>
      </c>
      <c r="F14" s="499">
        <f aca="true" t="shared" si="3" ref="F14:F21">H14+I14+J14</f>
        <v>195</v>
      </c>
      <c r="G14" s="439">
        <v>20</v>
      </c>
      <c r="H14" s="71">
        <v>33</v>
      </c>
      <c r="I14" s="70">
        <v>73</v>
      </c>
      <c r="J14" s="71">
        <v>89</v>
      </c>
      <c r="K14" s="72"/>
      <c r="L14" s="71"/>
      <c r="M14" s="72"/>
    </row>
    <row r="15" spans="1:13" ht="12.75">
      <c r="A15" s="411" t="s">
        <v>313</v>
      </c>
      <c r="B15" s="425" t="s">
        <v>20</v>
      </c>
      <c r="C15" s="430" t="s">
        <v>276</v>
      </c>
      <c r="D15" s="71">
        <f t="shared" si="2"/>
        <v>234</v>
      </c>
      <c r="E15" s="439">
        <v>78</v>
      </c>
      <c r="F15" s="499">
        <f t="shared" si="3"/>
        <v>156</v>
      </c>
      <c r="G15" s="439">
        <v>15</v>
      </c>
      <c r="H15" s="71">
        <v>33</v>
      </c>
      <c r="I15" s="70">
        <v>73</v>
      </c>
      <c r="J15" s="71">
        <v>50</v>
      </c>
      <c r="K15" s="72"/>
      <c r="L15" s="71"/>
      <c r="M15" s="72"/>
    </row>
    <row r="16" spans="1:13" ht="12.75">
      <c r="A16" s="411" t="s">
        <v>314</v>
      </c>
      <c r="B16" s="426" t="s">
        <v>22</v>
      </c>
      <c r="C16" s="430" t="s">
        <v>276</v>
      </c>
      <c r="D16" s="71">
        <f t="shared" si="2"/>
        <v>155</v>
      </c>
      <c r="E16" s="508">
        <v>38</v>
      </c>
      <c r="F16" s="499">
        <f t="shared" si="3"/>
        <v>117</v>
      </c>
      <c r="G16" s="440">
        <v>12</v>
      </c>
      <c r="H16" s="65">
        <v>33</v>
      </c>
      <c r="I16" s="69">
        <v>49</v>
      </c>
      <c r="J16" s="65">
        <v>35</v>
      </c>
      <c r="K16" s="72"/>
      <c r="L16" s="71"/>
      <c r="M16" s="72"/>
    </row>
    <row r="17" spans="1:13" ht="12.75">
      <c r="A17" s="411" t="s">
        <v>315</v>
      </c>
      <c r="B17" s="427" t="s">
        <v>162</v>
      </c>
      <c r="C17" s="430" t="s">
        <v>276</v>
      </c>
      <c r="D17" s="71">
        <f t="shared" si="2"/>
        <v>204</v>
      </c>
      <c r="E17" s="508">
        <v>48</v>
      </c>
      <c r="F17" s="499">
        <f t="shared" si="3"/>
        <v>156</v>
      </c>
      <c r="G17" s="439">
        <v>8</v>
      </c>
      <c r="H17" s="71">
        <v>33</v>
      </c>
      <c r="I17" s="70">
        <v>73</v>
      </c>
      <c r="J17" s="71">
        <v>50</v>
      </c>
      <c r="K17" s="72"/>
      <c r="L17" s="71"/>
      <c r="M17" s="72"/>
    </row>
    <row r="18" spans="1:13" ht="12.75">
      <c r="A18" s="411" t="s">
        <v>316</v>
      </c>
      <c r="B18" s="428" t="s">
        <v>174</v>
      </c>
      <c r="C18" s="430" t="s">
        <v>223</v>
      </c>
      <c r="D18" s="71">
        <f t="shared" si="2"/>
        <v>104</v>
      </c>
      <c r="E18" s="439">
        <v>26</v>
      </c>
      <c r="F18" s="499">
        <f>H18+I18</f>
        <v>78</v>
      </c>
      <c r="G18" s="439">
        <v>8</v>
      </c>
      <c r="H18" s="71">
        <v>32</v>
      </c>
      <c r="I18" s="70">
        <v>46</v>
      </c>
      <c r="J18" s="71"/>
      <c r="K18" s="72"/>
      <c r="L18" s="71"/>
      <c r="M18" s="72"/>
    </row>
    <row r="19" spans="1:13" ht="12.75">
      <c r="A19" s="411" t="s">
        <v>317</v>
      </c>
      <c r="B19" s="428" t="s">
        <v>27</v>
      </c>
      <c r="C19" s="430" t="s">
        <v>223</v>
      </c>
      <c r="D19" s="71">
        <f t="shared" si="2"/>
        <v>107</v>
      </c>
      <c r="E19" s="439">
        <v>29</v>
      </c>
      <c r="F19" s="499">
        <f>H19+I19+L19</f>
        <v>78</v>
      </c>
      <c r="G19" s="285">
        <v>2</v>
      </c>
      <c r="H19" s="71"/>
      <c r="I19" s="70"/>
      <c r="J19" s="71"/>
      <c r="K19" s="72"/>
      <c r="L19" s="71">
        <v>78</v>
      </c>
      <c r="M19" s="72"/>
    </row>
    <row r="20" spans="1:13" ht="12.75">
      <c r="A20" s="410" t="s">
        <v>318</v>
      </c>
      <c r="B20" s="429" t="s">
        <v>29</v>
      </c>
      <c r="C20" s="430" t="s">
        <v>223</v>
      </c>
      <c r="D20" s="71">
        <f t="shared" si="2"/>
        <v>105</v>
      </c>
      <c r="E20" s="439">
        <v>35</v>
      </c>
      <c r="F20" s="499">
        <f>H20+I20+J20</f>
        <v>70</v>
      </c>
      <c r="G20" s="439">
        <v>15</v>
      </c>
      <c r="H20" s="65"/>
      <c r="I20" s="69">
        <v>38</v>
      </c>
      <c r="J20" s="71">
        <v>32</v>
      </c>
      <c r="K20" s="72"/>
      <c r="L20" s="71"/>
      <c r="M20" s="72"/>
    </row>
    <row r="21" spans="1:13" ht="13.5" thickBot="1">
      <c r="A21" s="422" t="s">
        <v>319</v>
      </c>
      <c r="B21" s="428" t="s">
        <v>28</v>
      </c>
      <c r="C21" s="400" t="s">
        <v>307</v>
      </c>
      <c r="D21" s="443">
        <f t="shared" si="2"/>
        <v>257</v>
      </c>
      <c r="E21" s="441">
        <v>86</v>
      </c>
      <c r="F21" s="500">
        <f t="shared" si="3"/>
        <v>171</v>
      </c>
      <c r="G21" s="441">
        <v>171</v>
      </c>
      <c r="H21" s="443">
        <v>51</v>
      </c>
      <c r="I21" s="446">
        <v>72</v>
      </c>
      <c r="J21" s="443">
        <v>48</v>
      </c>
      <c r="K21" s="444"/>
      <c r="L21" s="450"/>
      <c r="M21" s="444"/>
    </row>
    <row r="22" spans="1:13" ht="14.25" thickBot="1">
      <c r="A22" s="412" t="s">
        <v>320</v>
      </c>
      <c r="B22" s="405" t="s">
        <v>159</v>
      </c>
      <c r="C22" s="456" t="s">
        <v>343</v>
      </c>
      <c r="D22" s="63">
        <f>D23+D24+D25</f>
        <v>742</v>
      </c>
      <c r="E22" s="486">
        <f>E23+E24+E25</f>
        <v>185</v>
      </c>
      <c r="F22" s="501">
        <f>H22+I22+J22+K22</f>
        <v>557</v>
      </c>
      <c r="G22" s="63">
        <f aca="true" t="shared" si="4" ref="G22:M22">G23+G24+G25</f>
        <v>208</v>
      </c>
      <c r="H22" s="63">
        <f t="shared" si="4"/>
        <v>146</v>
      </c>
      <c r="I22" s="63">
        <f t="shared" si="4"/>
        <v>209</v>
      </c>
      <c r="J22" s="63">
        <f t="shared" si="4"/>
        <v>144</v>
      </c>
      <c r="K22" s="63">
        <f t="shared" si="4"/>
        <v>58</v>
      </c>
      <c r="L22" s="63">
        <f t="shared" si="4"/>
        <v>0</v>
      </c>
      <c r="M22" s="63">
        <f t="shared" si="4"/>
        <v>0</v>
      </c>
    </row>
    <row r="23" spans="1:13" ht="12.75">
      <c r="A23" s="413" t="s">
        <v>321</v>
      </c>
      <c r="B23" s="406" t="s">
        <v>30</v>
      </c>
      <c r="C23" s="430" t="s">
        <v>275</v>
      </c>
      <c r="D23" s="68">
        <f>E23+F23</f>
        <v>382</v>
      </c>
      <c r="E23" s="395">
        <v>87</v>
      </c>
      <c r="F23" s="67">
        <f>H23+I23+J23</f>
        <v>295</v>
      </c>
      <c r="G23" s="69">
        <v>130</v>
      </c>
      <c r="H23" s="65">
        <v>94</v>
      </c>
      <c r="I23" s="66">
        <v>137</v>
      </c>
      <c r="J23" s="68">
        <v>64</v>
      </c>
      <c r="K23" s="70"/>
      <c r="L23" s="71"/>
      <c r="M23" s="72"/>
    </row>
    <row r="24" spans="1:13" ht="12.75">
      <c r="A24" s="411" t="s">
        <v>322</v>
      </c>
      <c r="B24" s="407" t="s">
        <v>308</v>
      </c>
      <c r="C24" s="430" t="s">
        <v>223</v>
      </c>
      <c r="D24" s="68">
        <f>E24+F24</f>
        <v>112</v>
      </c>
      <c r="E24" s="396">
        <v>22</v>
      </c>
      <c r="F24" s="67">
        <f>H24+I24+J24+K24</f>
        <v>90</v>
      </c>
      <c r="G24" s="70">
        <v>70</v>
      </c>
      <c r="H24" s="71"/>
      <c r="I24" s="72"/>
      <c r="J24" s="73">
        <v>32</v>
      </c>
      <c r="K24" s="70">
        <v>58</v>
      </c>
      <c r="L24" s="71"/>
      <c r="M24" s="72"/>
    </row>
    <row r="25" spans="1:13" ht="13.5" thickBot="1">
      <c r="A25" s="410" t="s">
        <v>323</v>
      </c>
      <c r="B25" s="406" t="s">
        <v>31</v>
      </c>
      <c r="C25" s="400" t="s">
        <v>275</v>
      </c>
      <c r="D25" s="68">
        <f>E25+F25</f>
        <v>248</v>
      </c>
      <c r="E25" s="397">
        <v>76</v>
      </c>
      <c r="F25" s="67">
        <f>H25+I25+J25</f>
        <v>172</v>
      </c>
      <c r="G25" s="69">
        <v>8</v>
      </c>
      <c r="H25" s="118">
        <v>52</v>
      </c>
      <c r="I25" s="267">
        <v>72</v>
      </c>
      <c r="J25" s="465">
        <v>48</v>
      </c>
      <c r="K25" s="498"/>
      <c r="L25" s="71"/>
      <c r="M25" s="72"/>
    </row>
    <row r="26" spans="1:19" s="258" customFormat="1" ht="14.25" thickBot="1">
      <c r="A26" s="249" t="s">
        <v>32</v>
      </c>
      <c r="B26" s="253" t="s">
        <v>76</v>
      </c>
      <c r="C26" s="248" t="s">
        <v>345</v>
      </c>
      <c r="D26" s="250">
        <f>D27+D28+D29+D30+D31+D32+D33</f>
        <v>481</v>
      </c>
      <c r="E26" s="250">
        <f>E27+E28+E29+E30+E31+E32+E33</f>
        <v>130</v>
      </c>
      <c r="F26" s="250">
        <f>H26+I26+J26+K26+F33</f>
        <v>351</v>
      </c>
      <c r="G26" s="256">
        <f aca="true" t="shared" si="5" ref="G26:M26">G27+G28+G29+G30+G31+G32+G33</f>
        <v>170</v>
      </c>
      <c r="H26" s="250">
        <f t="shared" si="5"/>
        <v>184</v>
      </c>
      <c r="I26" s="402">
        <f t="shared" si="5"/>
        <v>0</v>
      </c>
      <c r="J26" s="497">
        <f t="shared" si="5"/>
        <v>0</v>
      </c>
      <c r="K26" s="419">
        <f t="shared" si="5"/>
        <v>135</v>
      </c>
      <c r="L26" s="260">
        <f t="shared" si="5"/>
        <v>32</v>
      </c>
      <c r="M26" s="250">
        <f t="shared" si="5"/>
        <v>0</v>
      </c>
      <c r="N26" s="257"/>
      <c r="O26" s="257"/>
      <c r="P26" s="257"/>
      <c r="Q26" s="257"/>
      <c r="R26" s="257"/>
      <c r="S26" s="257"/>
    </row>
    <row r="27" spans="1:19" ht="12.75">
      <c r="A27" s="269" t="s">
        <v>77</v>
      </c>
      <c r="B27" s="524" t="s">
        <v>232</v>
      </c>
      <c r="C27" s="512" t="s">
        <v>85</v>
      </c>
      <c r="D27" s="68">
        <f aca="true" t="shared" si="6" ref="D27:D32">E27+F27</f>
        <v>48</v>
      </c>
      <c r="E27" s="117">
        <v>16</v>
      </c>
      <c r="F27" s="103">
        <v>32</v>
      </c>
      <c r="G27" s="104">
        <v>16</v>
      </c>
      <c r="H27" s="68">
        <v>32</v>
      </c>
      <c r="I27" s="117"/>
      <c r="J27" s="241"/>
      <c r="K27" s="265"/>
      <c r="L27" s="241"/>
      <c r="M27" s="265"/>
      <c r="N27" s="86"/>
      <c r="O27" s="86"/>
      <c r="P27" s="87"/>
      <c r="Q27" s="87"/>
      <c r="R27" s="87"/>
      <c r="S27" s="87"/>
    </row>
    <row r="28" spans="1:19" ht="12.75">
      <c r="A28" s="482" t="s">
        <v>78</v>
      </c>
      <c r="B28" s="525" t="s">
        <v>233</v>
      </c>
      <c r="C28" s="430" t="s">
        <v>85</v>
      </c>
      <c r="D28" s="68">
        <f t="shared" si="6"/>
        <v>48</v>
      </c>
      <c r="E28" s="94">
        <v>16</v>
      </c>
      <c r="F28" s="67">
        <f>H28</f>
        <v>32</v>
      </c>
      <c r="G28" s="93">
        <v>16</v>
      </c>
      <c r="H28" s="73">
        <v>32</v>
      </c>
      <c r="I28" s="94"/>
      <c r="J28" s="88"/>
      <c r="K28" s="72"/>
      <c r="L28" s="71"/>
      <c r="M28" s="72"/>
      <c r="N28" s="86"/>
      <c r="O28" s="86"/>
      <c r="P28" s="87"/>
      <c r="Q28" s="87"/>
      <c r="R28" s="87"/>
      <c r="S28" s="87"/>
    </row>
    <row r="29" spans="1:19" ht="12.75">
      <c r="A29" s="482" t="s">
        <v>79</v>
      </c>
      <c r="B29" s="526" t="s">
        <v>234</v>
      </c>
      <c r="C29" s="430" t="s">
        <v>223</v>
      </c>
      <c r="D29" s="68">
        <f t="shared" si="6"/>
        <v>100</v>
      </c>
      <c r="E29" s="94">
        <v>32</v>
      </c>
      <c r="F29" s="67">
        <f>J29+K29</f>
        <v>68</v>
      </c>
      <c r="G29" s="93">
        <v>24</v>
      </c>
      <c r="H29" s="73"/>
      <c r="I29" s="70"/>
      <c r="J29" s="88"/>
      <c r="K29" s="72">
        <v>68</v>
      </c>
      <c r="L29" s="71"/>
      <c r="M29" s="72"/>
      <c r="N29" s="86"/>
      <c r="O29" s="86"/>
      <c r="P29" s="87"/>
      <c r="Q29" s="87"/>
      <c r="R29" s="87"/>
      <c r="S29" s="87"/>
    </row>
    <row r="30" spans="1:19" ht="12.75">
      <c r="A30" s="482" t="s">
        <v>80</v>
      </c>
      <c r="B30" s="527" t="s">
        <v>235</v>
      </c>
      <c r="C30" s="430" t="s">
        <v>85</v>
      </c>
      <c r="D30" s="68">
        <f t="shared" si="6"/>
        <v>48</v>
      </c>
      <c r="E30" s="91">
        <v>14</v>
      </c>
      <c r="F30" s="67">
        <f>H30</f>
        <v>34</v>
      </c>
      <c r="G30" s="93">
        <v>17</v>
      </c>
      <c r="H30" s="73">
        <v>34</v>
      </c>
      <c r="I30" s="91"/>
      <c r="J30" s="74"/>
      <c r="K30" s="93"/>
      <c r="L30" s="71"/>
      <c r="M30" s="72"/>
      <c r="N30" s="86"/>
      <c r="O30" s="87"/>
      <c r="P30" s="87"/>
      <c r="Q30" s="87"/>
      <c r="R30" s="87"/>
      <c r="S30" s="87"/>
    </row>
    <row r="31" spans="1:19" ht="25.5">
      <c r="A31" s="482" t="s">
        <v>81</v>
      </c>
      <c r="B31" s="526" t="s">
        <v>236</v>
      </c>
      <c r="C31" s="430" t="s">
        <v>60</v>
      </c>
      <c r="D31" s="68">
        <f t="shared" si="6"/>
        <v>108</v>
      </c>
      <c r="E31" s="94">
        <v>22</v>
      </c>
      <c r="F31" s="67">
        <v>86</v>
      </c>
      <c r="G31" s="93">
        <v>28</v>
      </c>
      <c r="H31" s="73">
        <v>86</v>
      </c>
      <c r="I31" s="70"/>
      <c r="J31" s="71"/>
      <c r="K31" s="89"/>
      <c r="L31" s="71"/>
      <c r="M31" s="72"/>
      <c r="N31" s="86"/>
      <c r="O31" s="86"/>
      <c r="P31" s="87"/>
      <c r="Q31" s="87"/>
      <c r="R31" s="87"/>
      <c r="S31" s="87"/>
    </row>
    <row r="32" spans="1:19" ht="12.75">
      <c r="A32" s="482" t="s">
        <v>175</v>
      </c>
      <c r="B32" s="526" t="s">
        <v>48</v>
      </c>
      <c r="C32" s="513" t="s">
        <v>60</v>
      </c>
      <c r="D32" s="73">
        <f t="shared" si="6"/>
        <v>81</v>
      </c>
      <c r="E32" s="94">
        <v>14</v>
      </c>
      <c r="F32" s="74">
        <v>67</v>
      </c>
      <c r="G32" s="93">
        <v>53</v>
      </c>
      <c r="H32" s="73"/>
      <c r="I32" s="70"/>
      <c r="J32" s="88"/>
      <c r="K32" s="72">
        <v>67</v>
      </c>
      <c r="L32" s="71"/>
      <c r="M32" s="72"/>
      <c r="N32" s="86"/>
      <c r="O32" s="86"/>
      <c r="P32" s="87"/>
      <c r="Q32" s="87"/>
      <c r="R32" s="87"/>
      <c r="S32" s="87"/>
    </row>
    <row r="33" spans="1:19" s="523" customFormat="1" ht="13.5" thickBot="1">
      <c r="A33" s="529" t="s">
        <v>197</v>
      </c>
      <c r="B33" s="528" t="s">
        <v>249</v>
      </c>
      <c r="C33" s="514" t="s">
        <v>85</v>
      </c>
      <c r="D33" s="517">
        <f>E33+F33</f>
        <v>48</v>
      </c>
      <c r="E33" s="518">
        <v>16</v>
      </c>
      <c r="F33" s="515">
        <f>L33</f>
        <v>32</v>
      </c>
      <c r="G33" s="519">
        <v>16</v>
      </c>
      <c r="H33" s="517"/>
      <c r="I33" s="518"/>
      <c r="J33" s="520"/>
      <c r="K33" s="519"/>
      <c r="L33" s="521">
        <v>32</v>
      </c>
      <c r="M33" s="522"/>
      <c r="N33" s="95"/>
      <c r="O33" s="95"/>
      <c r="P33" s="95"/>
      <c r="Q33" s="95"/>
      <c r="R33" s="95"/>
      <c r="S33" s="95"/>
    </row>
    <row r="34" spans="1:19" s="258" customFormat="1" ht="14.25" thickBot="1">
      <c r="A34" s="249" t="s">
        <v>33</v>
      </c>
      <c r="B34" s="259" t="s">
        <v>82</v>
      </c>
      <c r="C34" s="248" t="s">
        <v>334</v>
      </c>
      <c r="D34" s="254">
        <f aca="true" t="shared" si="7" ref="D34:M34">D35</f>
        <v>857</v>
      </c>
      <c r="E34" s="255">
        <f t="shared" si="7"/>
        <v>234</v>
      </c>
      <c r="F34" s="254">
        <f t="shared" si="7"/>
        <v>623</v>
      </c>
      <c r="G34" s="254">
        <f t="shared" si="7"/>
        <v>311</v>
      </c>
      <c r="H34" s="254">
        <f t="shared" si="7"/>
        <v>34</v>
      </c>
      <c r="I34" s="254">
        <f t="shared" si="7"/>
        <v>42</v>
      </c>
      <c r="J34" s="254">
        <f t="shared" si="7"/>
        <v>56</v>
      </c>
      <c r="K34" s="254">
        <f t="shared" si="7"/>
        <v>333</v>
      </c>
      <c r="L34" s="254">
        <f t="shared" si="7"/>
        <v>158</v>
      </c>
      <c r="M34" s="511">
        <f t="shared" si="7"/>
        <v>0</v>
      </c>
      <c r="N34" s="257"/>
      <c r="O34" s="257"/>
      <c r="P34" s="257"/>
      <c r="Q34" s="257"/>
      <c r="R34" s="257"/>
      <c r="S34" s="257"/>
    </row>
    <row r="35" spans="1:19" s="82" customFormat="1" ht="14.25" thickBot="1">
      <c r="A35" s="62" t="s">
        <v>34</v>
      </c>
      <c r="B35" s="136" t="s">
        <v>35</v>
      </c>
      <c r="C35" s="456" t="s">
        <v>334</v>
      </c>
      <c r="D35" s="78">
        <f>D37+D41+D45+D52</f>
        <v>857</v>
      </c>
      <c r="E35" s="79">
        <f>E37+E41+E45+E52</f>
        <v>234</v>
      </c>
      <c r="F35" s="78">
        <f>F37+F41+F45+F52</f>
        <v>623</v>
      </c>
      <c r="G35" s="96">
        <f>G36+G40+G44+G51</f>
        <v>311</v>
      </c>
      <c r="H35" s="78">
        <f aca="true" t="shared" si="8" ref="H35:M35">H37+H41+H45+H52</f>
        <v>34</v>
      </c>
      <c r="I35" s="78">
        <f t="shared" si="8"/>
        <v>42</v>
      </c>
      <c r="J35" s="78">
        <f t="shared" si="8"/>
        <v>56</v>
      </c>
      <c r="K35" s="78">
        <f t="shared" si="8"/>
        <v>333</v>
      </c>
      <c r="L35" s="78">
        <f t="shared" si="8"/>
        <v>158</v>
      </c>
      <c r="M35" s="516">
        <f t="shared" si="8"/>
        <v>0</v>
      </c>
      <c r="N35" s="95"/>
      <c r="O35" s="81"/>
      <c r="P35" s="81"/>
      <c r="Q35" s="81"/>
      <c r="R35" s="81"/>
      <c r="S35" s="81"/>
    </row>
    <row r="36" spans="1:19" s="82" customFormat="1" ht="29.25" thickBot="1">
      <c r="A36" s="62" t="s">
        <v>36</v>
      </c>
      <c r="B36" s="242" t="s">
        <v>237</v>
      </c>
      <c r="C36" s="457" t="s">
        <v>335</v>
      </c>
      <c r="D36" s="63"/>
      <c r="E36" s="77"/>
      <c r="F36" s="78"/>
      <c r="G36" s="80">
        <f>G37</f>
        <v>204</v>
      </c>
      <c r="H36" s="97">
        <f>H37</f>
        <v>34</v>
      </c>
      <c r="I36" s="98">
        <f>I37</f>
        <v>42</v>
      </c>
      <c r="J36" s="99">
        <f>J37</f>
        <v>56</v>
      </c>
      <c r="K36" s="100">
        <f>K37</f>
        <v>276</v>
      </c>
      <c r="L36" s="97"/>
      <c r="M36" s="98"/>
      <c r="N36" s="95"/>
      <c r="O36" s="81"/>
      <c r="P36" s="81"/>
      <c r="Q36" s="81"/>
      <c r="R36" s="81"/>
      <c r="S36" s="81"/>
    </row>
    <row r="37" spans="1:19" ht="15">
      <c r="A37" s="269" t="s">
        <v>37</v>
      </c>
      <c r="B37" s="245" t="s">
        <v>238</v>
      </c>
      <c r="C37" s="284" t="s">
        <v>277</v>
      </c>
      <c r="D37" s="65">
        <f>E37+F37</f>
        <v>540</v>
      </c>
      <c r="E37" s="102">
        <v>132</v>
      </c>
      <c r="F37" s="103">
        <f>J37+K37+H37+I37</f>
        <v>408</v>
      </c>
      <c r="G37" s="104">
        <v>204</v>
      </c>
      <c r="H37" s="246">
        <v>34</v>
      </c>
      <c r="I37" s="247">
        <v>42</v>
      </c>
      <c r="J37" s="105">
        <v>56</v>
      </c>
      <c r="K37" s="106">
        <v>276</v>
      </c>
      <c r="L37" s="246"/>
      <c r="M37" s="247"/>
      <c r="N37" s="86"/>
      <c r="O37" s="87"/>
      <c r="P37" s="87"/>
      <c r="Q37" s="87"/>
      <c r="R37" s="87"/>
      <c r="S37" s="87"/>
    </row>
    <row r="38" spans="1:19" s="268" customFormat="1" ht="25.5">
      <c r="A38" s="270" t="s">
        <v>38</v>
      </c>
      <c r="B38" s="226" t="s">
        <v>250</v>
      </c>
      <c r="C38" s="284" t="s">
        <v>348</v>
      </c>
      <c r="D38" s="244"/>
      <c r="E38" s="84"/>
      <c r="F38" s="67">
        <f>J38+K38+I38</f>
        <v>324</v>
      </c>
      <c r="G38" s="85"/>
      <c r="H38" s="83"/>
      <c r="I38" s="84">
        <v>108</v>
      </c>
      <c r="J38" s="101">
        <v>72</v>
      </c>
      <c r="K38" s="117">
        <v>144</v>
      </c>
      <c r="L38" s="83"/>
      <c r="M38" s="84"/>
      <c r="N38" s="86"/>
      <c r="O38" s="86"/>
      <c r="P38" s="86"/>
      <c r="Q38" s="86"/>
      <c r="R38" s="86"/>
      <c r="S38" s="86"/>
    </row>
    <row r="39" spans="1:19" s="268" customFormat="1" ht="26.25" thickBot="1">
      <c r="A39" s="271" t="s">
        <v>39</v>
      </c>
      <c r="B39" s="272" t="s">
        <v>251</v>
      </c>
      <c r="C39" s="284" t="s">
        <v>223</v>
      </c>
      <c r="D39" s="244"/>
      <c r="E39" s="112"/>
      <c r="F39" s="113">
        <f>K39+L39</f>
        <v>252</v>
      </c>
      <c r="G39" s="114"/>
      <c r="H39" s="115"/>
      <c r="I39" s="112"/>
      <c r="J39" s="111"/>
      <c r="K39" s="116">
        <v>144</v>
      </c>
      <c r="L39" s="115">
        <v>108</v>
      </c>
      <c r="M39" s="112"/>
      <c r="N39" s="86"/>
      <c r="O39" s="86"/>
      <c r="P39" s="86"/>
      <c r="Q39" s="86"/>
      <c r="R39" s="86"/>
      <c r="S39" s="86"/>
    </row>
    <row r="40" spans="1:19" s="82" customFormat="1" ht="15" thickBot="1">
      <c r="A40" s="62" t="s">
        <v>50</v>
      </c>
      <c r="B40" s="243" t="s">
        <v>239</v>
      </c>
      <c r="C40" s="457" t="s">
        <v>335</v>
      </c>
      <c r="D40" s="63"/>
      <c r="E40" s="77"/>
      <c r="F40" s="78"/>
      <c r="G40" s="80">
        <f>G41</f>
        <v>28</v>
      </c>
      <c r="H40" s="78"/>
      <c r="I40" s="77"/>
      <c r="J40" s="79"/>
      <c r="K40" s="80">
        <f>K41</f>
        <v>57</v>
      </c>
      <c r="L40" s="78"/>
      <c r="M40" s="77"/>
      <c r="N40" s="95"/>
      <c r="O40" s="81"/>
      <c r="P40" s="81"/>
      <c r="Q40" s="81"/>
      <c r="R40" s="81"/>
      <c r="S40" s="81"/>
    </row>
    <row r="41" spans="1:19" ht="15">
      <c r="A41" s="109" t="s">
        <v>51</v>
      </c>
      <c r="B41" s="263" t="s">
        <v>240</v>
      </c>
      <c r="C41" s="177" t="s">
        <v>60</v>
      </c>
      <c r="D41" s="241">
        <f>E41+F41</f>
        <v>81</v>
      </c>
      <c r="E41" s="104">
        <v>24</v>
      </c>
      <c r="F41" s="103">
        <f>K41</f>
        <v>57</v>
      </c>
      <c r="G41" s="264">
        <v>28</v>
      </c>
      <c r="H41" s="241"/>
      <c r="I41" s="265"/>
      <c r="J41" s="61"/>
      <c r="K41" s="264">
        <v>57</v>
      </c>
      <c r="L41" s="241"/>
      <c r="M41" s="265"/>
      <c r="N41" s="86"/>
      <c r="O41" s="87"/>
      <c r="P41" s="87"/>
      <c r="Q41" s="87"/>
      <c r="R41" s="87"/>
      <c r="S41" s="87"/>
    </row>
    <row r="42" spans="1:19" ht="25.5">
      <c r="A42" s="76" t="s">
        <v>40</v>
      </c>
      <c r="B42" s="178" t="s">
        <v>252</v>
      </c>
      <c r="C42" s="510"/>
      <c r="D42" s="71"/>
      <c r="E42" s="89"/>
      <c r="F42" s="74">
        <f>K42</f>
        <v>0</v>
      </c>
      <c r="G42" s="91"/>
      <c r="H42" s="88"/>
      <c r="I42" s="89"/>
      <c r="J42" s="92"/>
      <c r="K42" s="94"/>
      <c r="L42" s="88"/>
      <c r="M42" s="89"/>
      <c r="N42" s="86"/>
      <c r="O42" s="87"/>
      <c r="P42" s="87"/>
      <c r="Q42" s="87"/>
      <c r="R42" s="87"/>
      <c r="S42" s="87"/>
    </row>
    <row r="43" spans="1:19" ht="26.25" thickBot="1">
      <c r="A43" s="110" t="s">
        <v>41</v>
      </c>
      <c r="B43" s="175" t="s">
        <v>253</v>
      </c>
      <c r="C43" s="284" t="s">
        <v>85</v>
      </c>
      <c r="D43" s="65"/>
      <c r="E43" s="119"/>
      <c r="F43" s="107">
        <f>K43</f>
        <v>0</v>
      </c>
      <c r="G43" s="108"/>
      <c r="H43" s="120"/>
      <c r="I43" s="119"/>
      <c r="J43" s="111"/>
      <c r="K43" s="116"/>
      <c r="L43" s="120">
        <v>36</v>
      </c>
      <c r="M43" s="119"/>
      <c r="N43" s="86"/>
      <c r="O43" s="87"/>
      <c r="P43" s="87"/>
      <c r="Q43" s="87"/>
      <c r="R43" s="87"/>
      <c r="S43" s="87"/>
    </row>
    <row r="44" spans="1:19" ht="15" thickBot="1">
      <c r="A44" s="62" t="s">
        <v>52</v>
      </c>
      <c r="B44" s="243" t="s">
        <v>241</v>
      </c>
      <c r="C44" s="457" t="s">
        <v>335</v>
      </c>
      <c r="D44" s="63"/>
      <c r="E44" s="77"/>
      <c r="F44" s="78"/>
      <c r="G44" s="80">
        <f>G45</f>
        <v>43</v>
      </c>
      <c r="H44" s="78"/>
      <c r="I44" s="77"/>
      <c r="J44" s="79"/>
      <c r="K44" s="80"/>
      <c r="L44" s="78">
        <f>L45</f>
        <v>86</v>
      </c>
      <c r="M44" s="77"/>
      <c r="N44" s="86"/>
      <c r="O44" s="87"/>
      <c r="P44" s="87"/>
      <c r="Q44" s="87"/>
      <c r="R44" s="87"/>
      <c r="S44" s="87"/>
    </row>
    <row r="45" spans="1:19" ht="15">
      <c r="A45" s="75" t="s">
        <v>53</v>
      </c>
      <c r="B45" s="263" t="s">
        <v>242</v>
      </c>
      <c r="C45" s="284" t="s">
        <v>60</v>
      </c>
      <c r="D45" s="65">
        <f>E45+F45</f>
        <v>128</v>
      </c>
      <c r="E45" s="84">
        <v>42</v>
      </c>
      <c r="F45" s="67">
        <f>K45+L45</f>
        <v>86</v>
      </c>
      <c r="G45" s="85">
        <v>43</v>
      </c>
      <c r="H45" s="71"/>
      <c r="I45" s="72"/>
      <c r="J45" s="73"/>
      <c r="K45" s="70"/>
      <c r="L45" s="83">
        <v>86</v>
      </c>
      <c r="M45" s="72"/>
      <c r="N45" s="86"/>
      <c r="O45" s="87"/>
      <c r="P45" s="87"/>
      <c r="Q45" s="87"/>
      <c r="R45" s="87"/>
      <c r="S45" s="87"/>
    </row>
    <row r="46" spans="1:19" s="127" customFormat="1" ht="21.75" customHeight="1" hidden="1">
      <c r="A46" s="176"/>
      <c r="B46" s="266"/>
      <c r="C46" s="123"/>
      <c r="D46" s="65">
        <f>E46+F46</f>
        <v>0</v>
      </c>
      <c r="E46" s="122"/>
      <c r="F46" s="121"/>
      <c r="G46" s="124"/>
      <c r="H46" s="121"/>
      <c r="I46" s="122"/>
      <c r="J46" s="123"/>
      <c r="K46" s="124"/>
      <c r="L46" s="121"/>
      <c r="M46" s="122"/>
      <c r="N46" s="125"/>
      <c r="O46" s="126"/>
      <c r="P46" s="126"/>
      <c r="Q46" s="126"/>
      <c r="R46" s="126"/>
      <c r="S46" s="126"/>
    </row>
    <row r="47" spans="1:19" s="127" customFormat="1" ht="14.25" customHeight="1" hidden="1">
      <c r="A47" s="76"/>
      <c r="B47" s="179"/>
      <c r="C47" s="92"/>
      <c r="D47" s="65">
        <f>E47+F47</f>
        <v>0</v>
      </c>
      <c r="E47" s="89"/>
      <c r="F47" s="74"/>
      <c r="G47" s="91"/>
      <c r="H47" s="88"/>
      <c r="I47" s="89"/>
      <c r="J47" s="92"/>
      <c r="K47" s="94"/>
      <c r="L47" s="88"/>
      <c r="M47" s="89"/>
      <c r="N47" s="125"/>
      <c r="O47" s="126"/>
      <c r="P47" s="126"/>
      <c r="Q47" s="126"/>
      <c r="R47" s="126"/>
      <c r="S47" s="126"/>
    </row>
    <row r="48" spans="1:19" ht="12.75" hidden="1">
      <c r="A48" s="172"/>
      <c r="B48" s="408"/>
      <c r="C48" s="222"/>
      <c r="D48" s="65">
        <f>E48+F48</f>
        <v>0</v>
      </c>
      <c r="E48" s="72"/>
      <c r="F48" s="71"/>
      <c r="G48" s="70"/>
      <c r="H48" s="71"/>
      <c r="I48" s="72"/>
      <c r="J48" s="73"/>
      <c r="K48" s="70"/>
      <c r="L48" s="71"/>
      <c r="M48" s="72"/>
      <c r="N48" s="87"/>
      <c r="O48" s="87"/>
      <c r="P48" s="87"/>
      <c r="Q48" s="87"/>
      <c r="R48" s="87"/>
      <c r="S48" s="87"/>
    </row>
    <row r="49" spans="1:19" ht="25.5">
      <c r="A49" s="76" t="s">
        <v>152</v>
      </c>
      <c r="B49" s="178" t="s">
        <v>254</v>
      </c>
      <c r="C49" s="284" t="s">
        <v>85</v>
      </c>
      <c r="D49" s="65"/>
      <c r="E49" s="129"/>
      <c r="F49" s="128">
        <f>L49</f>
        <v>36</v>
      </c>
      <c r="G49" s="131"/>
      <c r="H49" s="128"/>
      <c r="I49" s="129"/>
      <c r="J49" s="130"/>
      <c r="K49" s="131"/>
      <c r="L49" s="398">
        <v>36</v>
      </c>
      <c r="M49" s="129"/>
      <c r="N49" s="87"/>
      <c r="O49" s="87"/>
      <c r="P49" s="87"/>
      <c r="Q49" s="87"/>
      <c r="R49" s="87"/>
      <c r="S49" s="87"/>
    </row>
    <row r="50" spans="1:19" ht="26.25" thickBot="1">
      <c r="A50" s="110" t="s">
        <v>153</v>
      </c>
      <c r="B50" s="180" t="s">
        <v>255</v>
      </c>
      <c r="C50" s="284" t="s">
        <v>85</v>
      </c>
      <c r="D50" s="65"/>
      <c r="E50" s="133"/>
      <c r="F50" s="132">
        <f>L50+M50</f>
        <v>36</v>
      </c>
      <c r="G50" s="135"/>
      <c r="H50" s="132"/>
      <c r="I50" s="133"/>
      <c r="J50" s="134"/>
      <c r="K50" s="135"/>
      <c r="L50" s="399">
        <v>36</v>
      </c>
      <c r="M50" s="133"/>
      <c r="N50" s="87"/>
      <c r="O50" s="87"/>
      <c r="P50" s="87"/>
      <c r="Q50" s="87"/>
      <c r="R50" s="87"/>
      <c r="S50" s="87"/>
    </row>
    <row r="51" spans="1:19" ht="15" thickBot="1">
      <c r="A51" s="62" t="s">
        <v>243</v>
      </c>
      <c r="B51" s="243" t="s">
        <v>247</v>
      </c>
      <c r="C51" s="457" t="s">
        <v>335</v>
      </c>
      <c r="D51" s="63"/>
      <c r="E51" s="77"/>
      <c r="F51" s="78"/>
      <c r="G51" s="80">
        <f>G52</f>
        <v>36</v>
      </c>
      <c r="H51" s="78"/>
      <c r="I51" s="77"/>
      <c r="J51" s="79"/>
      <c r="K51" s="80"/>
      <c r="L51" s="78">
        <f>L52</f>
        <v>72</v>
      </c>
      <c r="M51" s="77"/>
      <c r="N51" s="86"/>
      <c r="O51" s="87"/>
      <c r="P51" s="87"/>
      <c r="Q51" s="87"/>
      <c r="R51" s="87"/>
      <c r="S51" s="87"/>
    </row>
    <row r="52" spans="1:19" ht="15">
      <c r="A52" s="269" t="s">
        <v>244</v>
      </c>
      <c r="B52" s="474" t="s">
        <v>248</v>
      </c>
      <c r="C52" s="466" t="s">
        <v>60</v>
      </c>
      <c r="D52" s="68">
        <f>E52+F52</f>
        <v>108</v>
      </c>
      <c r="E52" s="117">
        <v>36</v>
      </c>
      <c r="F52" s="103">
        <f>L52</f>
        <v>72</v>
      </c>
      <c r="G52" s="104">
        <v>36</v>
      </c>
      <c r="H52" s="73"/>
      <c r="I52" s="70"/>
      <c r="J52" s="241"/>
      <c r="K52" s="265"/>
      <c r="L52" s="101">
        <v>72</v>
      </c>
      <c r="M52" s="72"/>
      <c r="N52" s="86"/>
      <c r="O52" s="87"/>
      <c r="P52" s="87"/>
      <c r="Q52" s="87"/>
      <c r="R52" s="87"/>
      <c r="S52" s="87"/>
    </row>
    <row r="53" spans="1:19" s="127" customFormat="1" ht="21.75" customHeight="1" hidden="1" thickBot="1">
      <c r="A53" s="481"/>
      <c r="B53" s="475"/>
      <c r="C53" s="467"/>
      <c r="D53" s="68">
        <f>E53+F53</f>
        <v>0</v>
      </c>
      <c r="E53" s="124"/>
      <c r="F53" s="121"/>
      <c r="G53" s="122"/>
      <c r="H53" s="123"/>
      <c r="I53" s="124"/>
      <c r="J53" s="121"/>
      <c r="K53" s="122"/>
      <c r="L53" s="123"/>
      <c r="M53" s="122"/>
      <c r="N53" s="125"/>
      <c r="O53" s="126"/>
      <c r="P53" s="126"/>
      <c r="Q53" s="126"/>
      <c r="R53" s="126"/>
      <c r="S53" s="126"/>
    </row>
    <row r="54" spans="1:19" s="127" customFormat="1" ht="14.25" customHeight="1" hidden="1" thickBot="1">
      <c r="A54" s="482"/>
      <c r="B54" s="476"/>
      <c r="C54" s="468"/>
      <c r="D54" s="68">
        <f>E54+F54</f>
        <v>0</v>
      </c>
      <c r="E54" s="94"/>
      <c r="F54" s="74"/>
      <c r="G54" s="93"/>
      <c r="H54" s="92"/>
      <c r="I54" s="94"/>
      <c r="J54" s="88"/>
      <c r="K54" s="89"/>
      <c r="L54" s="92"/>
      <c r="M54" s="89"/>
      <c r="N54" s="125"/>
      <c r="O54" s="126"/>
      <c r="P54" s="126"/>
      <c r="Q54" s="126"/>
      <c r="R54" s="126"/>
      <c r="S54" s="126"/>
    </row>
    <row r="55" spans="1:19" ht="12.75" hidden="1">
      <c r="A55" s="483"/>
      <c r="B55" s="477"/>
      <c r="C55" s="469"/>
      <c r="D55" s="68">
        <f>E55+F55</f>
        <v>0</v>
      </c>
      <c r="E55" s="70"/>
      <c r="F55" s="71"/>
      <c r="G55" s="72"/>
      <c r="H55" s="73"/>
      <c r="I55" s="70"/>
      <c r="J55" s="71"/>
      <c r="K55" s="72"/>
      <c r="L55" s="73"/>
      <c r="M55" s="72"/>
      <c r="N55" s="87"/>
      <c r="O55" s="87"/>
      <c r="P55" s="87"/>
      <c r="Q55" s="87"/>
      <c r="R55" s="87"/>
      <c r="S55" s="87"/>
    </row>
    <row r="56" spans="1:19" ht="25.5">
      <c r="A56" s="482" t="s">
        <v>245</v>
      </c>
      <c r="B56" s="478" t="s">
        <v>256</v>
      </c>
      <c r="C56" s="430" t="s">
        <v>85</v>
      </c>
      <c r="D56" s="68"/>
      <c r="E56" s="131"/>
      <c r="F56" s="65">
        <v>36</v>
      </c>
      <c r="G56" s="129"/>
      <c r="H56" s="130"/>
      <c r="I56" s="131"/>
      <c r="J56" s="128"/>
      <c r="K56" s="129"/>
      <c r="L56" s="472">
        <v>36</v>
      </c>
      <c r="M56" s="66"/>
      <c r="N56" s="87"/>
      <c r="O56" s="87"/>
      <c r="P56" s="87"/>
      <c r="Q56" s="87"/>
      <c r="R56" s="87"/>
      <c r="S56" s="87"/>
    </row>
    <row r="57" spans="1:19" ht="26.25" thickBot="1">
      <c r="A57" s="484" t="s">
        <v>246</v>
      </c>
      <c r="B57" s="479" t="s">
        <v>257</v>
      </c>
      <c r="C57" s="470" t="s">
        <v>85</v>
      </c>
      <c r="D57" s="465"/>
      <c r="E57" s="135"/>
      <c r="F57" s="118">
        <v>36</v>
      </c>
      <c r="G57" s="133"/>
      <c r="H57" s="134"/>
      <c r="I57" s="135"/>
      <c r="J57" s="132"/>
      <c r="K57" s="133"/>
      <c r="L57" s="473">
        <v>36</v>
      </c>
      <c r="M57" s="267"/>
      <c r="N57" s="87"/>
      <c r="O57" s="87"/>
      <c r="P57" s="87"/>
      <c r="Q57" s="87"/>
      <c r="R57" s="87"/>
      <c r="S57" s="87"/>
    </row>
    <row r="58" spans="1:13" s="258" customFormat="1" ht="14.25" thickBot="1">
      <c r="A58" s="420" t="s">
        <v>42</v>
      </c>
      <c r="B58" s="423" t="s">
        <v>28</v>
      </c>
      <c r="C58" s="248" t="s">
        <v>346</v>
      </c>
      <c r="D58" s="260">
        <f>E58+F58</f>
        <v>68</v>
      </c>
      <c r="E58" s="251">
        <f>E59</f>
        <v>34</v>
      </c>
      <c r="F58" s="250">
        <f>F59</f>
        <v>34</v>
      </c>
      <c r="G58" s="419">
        <f>F58</f>
        <v>34</v>
      </c>
      <c r="H58" s="260"/>
      <c r="I58" s="251"/>
      <c r="J58" s="250"/>
      <c r="K58" s="419">
        <f>K59</f>
        <v>14</v>
      </c>
      <c r="L58" s="260">
        <f>L59</f>
        <v>20</v>
      </c>
      <c r="M58" s="419">
        <f>N58+O58</f>
        <v>0</v>
      </c>
    </row>
    <row r="59" spans="1:13" ht="13.5" thickBot="1">
      <c r="A59" s="484" t="s">
        <v>209</v>
      </c>
      <c r="B59" s="489" t="s">
        <v>28</v>
      </c>
      <c r="C59" s="470" t="s">
        <v>223</v>
      </c>
      <c r="D59" s="465">
        <f>E59+F59</f>
        <v>68</v>
      </c>
      <c r="E59" s="487">
        <v>34</v>
      </c>
      <c r="F59" s="107">
        <f>K59+L59</f>
        <v>34</v>
      </c>
      <c r="G59" s="267">
        <f>F59</f>
        <v>34</v>
      </c>
      <c r="H59" s="465"/>
      <c r="I59" s="487"/>
      <c r="J59" s="118"/>
      <c r="K59" s="267">
        <v>14</v>
      </c>
      <c r="L59" s="490">
        <v>20</v>
      </c>
      <c r="M59" s="488"/>
    </row>
    <row r="60" spans="1:19" s="262" customFormat="1" ht="14.25" thickBot="1">
      <c r="A60" s="420"/>
      <c r="B60" s="492" t="s">
        <v>176</v>
      </c>
      <c r="C60" s="248" t="s">
        <v>347</v>
      </c>
      <c r="D60" s="255">
        <f aca="true" t="shared" si="9" ref="D60:M60">D11+D26+D34+D58</f>
        <v>3694</v>
      </c>
      <c r="E60" s="256">
        <f t="shared" si="9"/>
        <v>1030</v>
      </c>
      <c r="F60" s="254">
        <f t="shared" si="9"/>
        <v>2664</v>
      </c>
      <c r="G60" s="493">
        <f t="shared" si="9"/>
        <v>990</v>
      </c>
      <c r="H60" s="255">
        <f t="shared" si="9"/>
        <v>612</v>
      </c>
      <c r="I60" s="256">
        <f t="shared" si="9"/>
        <v>720</v>
      </c>
      <c r="J60" s="254">
        <f t="shared" si="9"/>
        <v>504</v>
      </c>
      <c r="K60" s="493">
        <f t="shared" si="9"/>
        <v>540</v>
      </c>
      <c r="L60" s="255">
        <f t="shared" si="9"/>
        <v>288</v>
      </c>
      <c r="M60" s="493">
        <f t="shared" si="9"/>
        <v>0</v>
      </c>
      <c r="N60" s="261"/>
      <c r="O60" s="261"/>
      <c r="P60" s="261"/>
      <c r="Q60" s="261"/>
      <c r="R60" s="261"/>
      <c r="S60" s="261"/>
    </row>
    <row r="61" spans="1:19" s="140" customFormat="1" ht="13.5" thickBot="1">
      <c r="A61" s="494" t="s">
        <v>177</v>
      </c>
      <c r="B61" s="495" t="s">
        <v>178</v>
      </c>
      <c r="C61" s="496"/>
      <c r="D61" s="79"/>
      <c r="E61" s="80"/>
      <c r="F61" s="78"/>
      <c r="G61" s="77"/>
      <c r="H61" s="79"/>
      <c r="I61" s="80"/>
      <c r="J61" s="78"/>
      <c r="K61" s="77"/>
      <c r="L61" s="79"/>
      <c r="M61" s="77"/>
      <c r="N61" s="137"/>
      <c r="O61" s="138"/>
      <c r="P61" s="138"/>
      <c r="Q61" s="138"/>
      <c r="R61" s="138"/>
      <c r="S61" s="138"/>
    </row>
    <row r="62" spans="1:19" s="143" customFormat="1" ht="13.5" thickBot="1">
      <c r="A62" s="485" t="s">
        <v>61</v>
      </c>
      <c r="B62" s="480" t="s">
        <v>5</v>
      </c>
      <c r="C62" s="471"/>
      <c r="D62" s="461"/>
      <c r="E62" s="464"/>
      <c r="F62" s="462"/>
      <c r="G62" s="463"/>
      <c r="H62" s="461"/>
      <c r="I62" s="464"/>
      <c r="J62" s="462"/>
      <c r="K62" s="463"/>
      <c r="L62" s="461"/>
      <c r="M62" s="463" t="s">
        <v>294</v>
      </c>
      <c r="N62" s="141"/>
      <c r="O62" s="142"/>
      <c r="P62" s="142"/>
      <c r="Q62" s="142"/>
      <c r="R62" s="142"/>
      <c r="S62" s="142"/>
    </row>
    <row r="63" spans="1:13" ht="12.75">
      <c r="A63" s="652" t="s">
        <v>179</v>
      </c>
      <c r="B63" s="653"/>
      <c r="C63" s="653"/>
      <c r="D63" s="654"/>
      <c r="E63" s="658" t="s">
        <v>11</v>
      </c>
      <c r="F63" s="661" t="s">
        <v>43</v>
      </c>
      <c r="G63" s="662"/>
      <c r="H63" s="458">
        <v>15</v>
      </c>
      <c r="I63" s="458">
        <v>14</v>
      </c>
      <c r="J63" s="459">
        <v>11</v>
      </c>
      <c r="K63" s="459">
        <v>4</v>
      </c>
      <c r="L63" s="459">
        <v>5</v>
      </c>
      <c r="M63" s="102">
        <v>0</v>
      </c>
    </row>
    <row r="64" spans="1:13" ht="12.75">
      <c r="A64" s="655"/>
      <c r="B64" s="656"/>
      <c r="C64" s="656"/>
      <c r="D64" s="657"/>
      <c r="E64" s="659"/>
      <c r="F64" s="663" t="s">
        <v>44</v>
      </c>
      <c r="G64" s="664"/>
      <c r="H64" s="146">
        <f aca="true" t="shared" si="10" ref="H64:M65">H38+H42+H49+H56</f>
        <v>0</v>
      </c>
      <c r="I64" s="146">
        <f t="shared" si="10"/>
        <v>108</v>
      </c>
      <c r="J64" s="146">
        <f t="shared" si="10"/>
        <v>72</v>
      </c>
      <c r="K64" s="146">
        <f t="shared" si="10"/>
        <v>144</v>
      </c>
      <c r="L64" s="146">
        <f t="shared" si="10"/>
        <v>72</v>
      </c>
      <c r="M64" s="93">
        <f t="shared" si="10"/>
        <v>0</v>
      </c>
    </row>
    <row r="65" spans="1:13" ht="24" customHeight="1">
      <c r="A65" s="665" t="s">
        <v>5</v>
      </c>
      <c r="B65" s="666"/>
      <c r="C65" s="666"/>
      <c r="D65" s="667"/>
      <c r="E65" s="659"/>
      <c r="F65" s="668" t="s">
        <v>338</v>
      </c>
      <c r="G65" s="669"/>
      <c r="H65" s="146">
        <f t="shared" si="10"/>
        <v>0</v>
      </c>
      <c r="I65" s="146">
        <f t="shared" si="10"/>
        <v>0</v>
      </c>
      <c r="J65" s="146">
        <f t="shared" si="10"/>
        <v>0</v>
      </c>
      <c r="K65" s="146">
        <f t="shared" si="10"/>
        <v>144</v>
      </c>
      <c r="L65" s="146">
        <f t="shared" si="10"/>
        <v>216</v>
      </c>
      <c r="M65" s="93">
        <f t="shared" si="10"/>
        <v>0</v>
      </c>
    </row>
    <row r="66" spans="1:13" ht="50.25" customHeight="1">
      <c r="A66" s="670" t="s">
        <v>336</v>
      </c>
      <c r="B66" s="671"/>
      <c r="C66" s="671"/>
      <c r="D66" s="672"/>
      <c r="E66" s="659"/>
      <c r="F66" s="692" t="s">
        <v>337</v>
      </c>
      <c r="G66" s="693"/>
      <c r="H66" s="146">
        <v>1</v>
      </c>
      <c r="I66" s="146">
        <v>1</v>
      </c>
      <c r="J66" s="147">
        <v>2</v>
      </c>
      <c r="K66" s="147">
        <v>3</v>
      </c>
      <c r="L66" s="147">
        <v>6</v>
      </c>
      <c r="M66" s="89">
        <v>0</v>
      </c>
    </row>
    <row r="67" spans="1:13" ht="12.75">
      <c r="A67" s="673"/>
      <c r="B67" s="671"/>
      <c r="C67" s="671"/>
      <c r="D67" s="672"/>
      <c r="E67" s="659"/>
      <c r="F67" s="674" t="s">
        <v>339</v>
      </c>
      <c r="G67" s="675"/>
      <c r="H67" s="144">
        <v>3</v>
      </c>
      <c r="I67" s="144">
        <v>1</v>
      </c>
      <c r="J67" s="145">
        <v>6</v>
      </c>
      <c r="K67" s="145">
        <v>3</v>
      </c>
      <c r="L67" s="145">
        <v>9</v>
      </c>
      <c r="M67" s="84">
        <v>0</v>
      </c>
    </row>
    <row r="68" spans="1:13" ht="27" customHeight="1" thickBot="1">
      <c r="A68" s="648"/>
      <c r="B68" s="649"/>
      <c r="C68" s="650"/>
      <c r="D68" s="651"/>
      <c r="E68" s="660"/>
      <c r="F68" s="646" t="s">
        <v>340</v>
      </c>
      <c r="G68" s="647"/>
      <c r="H68" s="148"/>
      <c r="I68" s="148"/>
      <c r="J68" s="149"/>
      <c r="K68" s="149"/>
      <c r="L68" s="149"/>
      <c r="M68" s="150"/>
    </row>
    <row r="69" spans="1:19" s="139" customFormat="1" ht="12.75">
      <c r="A69" s="151"/>
      <c r="B69" s="152"/>
      <c r="C69" s="153"/>
      <c r="D69" s="154"/>
      <c r="E69" s="154"/>
      <c r="F69" s="154"/>
      <c r="G69" s="154"/>
      <c r="H69" s="153"/>
      <c r="I69" s="153"/>
      <c r="J69" s="153"/>
      <c r="K69" s="153"/>
      <c r="L69" s="153"/>
      <c r="M69" s="153"/>
      <c r="N69" s="137"/>
      <c r="O69" s="138"/>
      <c r="P69" s="138"/>
      <c r="Q69" s="138"/>
      <c r="R69" s="138"/>
      <c r="S69" s="138"/>
    </row>
    <row r="70" ht="18.75">
      <c r="A70" s="460" t="s">
        <v>341</v>
      </c>
    </row>
  </sheetData>
  <sheetProtection/>
  <mergeCells count="34">
    <mergeCell ref="H3:O4"/>
    <mergeCell ref="K8:K9"/>
    <mergeCell ref="A1:L1"/>
    <mergeCell ref="J5:K5"/>
    <mergeCell ref="L5:M5"/>
    <mergeCell ref="E4:E9"/>
    <mergeCell ref="H5:I5"/>
    <mergeCell ref="H8:H9"/>
    <mergeCell ref="J8:J9"/>
    <mergeCell ref="A3:A9"/>
    <mergeCell ref="F66:G66"/>
    <mergeCell ref="C3:C9"/>
    <mergeCell ref="D3:G3"/>
    <mergeCell ref="G5:G9"/>
    <mergeCell ref="A67:D67"/>
    <mergeCell ref="F67:G67"/>
    <mergeCell ref="N8:S8"/>
    <mergeCell ref="L8:L9"/>
    <mergeCell ref="D4:D9"/>
    <mergeCell ref="F4:G4"/>
    <mergeCell ref="F5:F9"/>
    <mergeCell ref="B3:B9"/>
    <mergeCell ref="M8:M9"/>
    <mergeCell ref="I8:I9"/>
    <mergeCell ref="F68:G68"/>
    <mergeCell ref="A68:B68"/>
    <mergeCell ref="C68:D68"/>
    <mergeCell ref="A63:D64"/>
    <mergeCell ref="E63:E68"/>
    <mergeCell ref="F63:G63"/>
    <mergeCell ref="F64:G64"/>
    <mergeCell ref="A65:D65"/>
    <mergeCell ref="F65:G65"/>
    <mergeCell ref="A66:D66"/>
  </mergeCells>
  <printOptions/>
  <pageMargins left="0.3937007874015748" right="0.3937007874015748" top="0.5905511811023623" bottom="0.3937007874015748" header="0.5118110236220472" footer="0.984251968503937"/>
  <pageSetup horizontalDpi="600" verticalDpi="600" orientation="landscape" paperSize="9" scale="90" r:id="rId1"/>
  <ignoredErrors>
    <ignoredError sqref="F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H62"/>
  <sheetViews>
    <sheetView view="pageBreakPreview" zoomScale="110" zoomScaleSheetLayoutView="110" zoomScalePageLayoutView="0" workbookViewId="0" topLeftCell="A10">
      <selection activeCell="F16" sqref="F16"/>
    </sheetView>
  </sheetViews>
  <sheetFormatPr defaultColWidth="9.140625" defaultRowHeight="15"/>
  <cols>
    <col min="1" max="1" width="11.28125" style="26" customWidth="1"/>
    <col min="2" max="2" width="34.7109375" style="25" customWidth="1"/>
    <col min="3" max="3" width="9.140625" style="25" customWidth="1"/>
    <col min="4" max="4" width="9.421875" style="25" customWidth="1"/>
    <col min="5" max="7" width="9.7109375" style="25" customWidth="1"/>
    <col min="8" max="16384" width="9.140625" style="25" customWidth="1"/>
  </cols>
  <sheetData>
    <row r="1" spans="4:19" ht="15.75">
      <c r="D1" s="165" t="s">
        <v>131</v>
      </c>
      <c r="E1" s="4"/>
      <c r="F1" s="4"/>
      <c r="G1" s="4"/>
      <c r="H1" s="4"/>
      <c r="I1" s="4"/>
      <c r="J1" s="4"/>
      <c r="K1" s="4"/>
      <c r="L1" s="4"/>
      <c r="M1" s="4"/>
      <c r="N1" s="20"/>
      <c r="O1" s="20"/>
      <c r="P1" s="20"/>
      <c r="Q1" s="20"/>
      <c r="R1" s="20"/>
      <c r="S1" s="20"/>
    </row>
    <row r="2" spans="4:19" ht="15.75">
      <c r="D2" s="22" t="s">
        <v>155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4:19" ht="15.75">
      <c r="D3" s="23" t="s">
        <v>158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0"/>
      <c r="R3" s="20"/>
      <c r="S3" s="20"/>
    </row>
    <row r="4" spans="4:19" ht="15.75">
      <c r="D4" s="21" t="s">
        <v>156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4:19" ht="15.75">
      <c r="D5" s="21" t="s">
        <v>157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4:19" ht="15.75"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7" ht="14.25">
      <c r="A7" s="721" t="s">
        <v>203</v>
      </c>
      <c r="B7" s="721"/>
      <c r="C7" s="721"/>
      <c r="D7" s="721"/>
      <c r="E7" s="721"/>
      <c r="F7" s="721"/>
      <c r="G7" s="721"/>
    </row>
    <row r="8" spans="1:7" ht="14.25">
      <c r="A8" s="721" t="s">
        <v>66</v>
      </c>
      <c r="B8" s="721"/>
      <c r="C8" s="721"/>
      <c r="D8" s="721"/>
      <c r="E8" s="721"/>
      <c r="F8" s="721"/>
      <c r="G8" s="721"/>
    </row>
    <row r="10" spans="1:7" ht="12.75">
      <c r="A10" s="722" t="s">
        <v>134</v>
      </c>
      <c r="B10" s="722"/>
      <c r="C10" s="722"/>
      <c r="D10" s="722"/>
      <c r="E10" s="722"/>
      <c r="F10" s="722"/>
      <c r="G10" s="722"/>
    </row>
    <row r="11" spans="1:7" ht="14.25">
      <c r="A11" s="723" t="s">
        <v>285</v>
      </c>
      <c r="B11" s="723"/>
      <c r="C11" s="723"/>
      <c r="D11" s="723"/>
      <c r="E11" s="723"/>
      <c r="F11" s="723"/>
      <c r="G11" s="723"/>
    </row>
    <row r="12" spans="1:7" s="33" customFormat="1" ht="11.25">
      <c r="A12" s="717" t="s">
        <v>67</v>
      </c>
      <c r="B12" s="717"/>
      <c r="C12" s="717"/>
      <c r="D12" s="717"/>
      <c r="E12" s="717"/>
      <c r="F12" s="717"/>
      <c r="G12" s="717"/>
    </row>
    <row r="13" spans="1:7" ht="12.75">
      <c r="A13" s="34"/>
      <c r="B13" s="34"/>
      <c r="C13" s="34"/>
      <c r="D13" s="34"/>
      <c r="E13" s="34"/>
      <c r="F13" s="34"/>
      <c r="G13" s="34"/>
    </row>
    <row r="14" spans="1:29" ht="15.75" customHeight="1">
      <c r="A14" s="728" t="s">
        <v>132</v>
      </c>
      <c r="B14" s="728"/>
      <c r="C14" s="718" t="s">
        <v>279</v>
      </c>
      <c r="D14" s="718"/>
      <c r="E14" s="718"/>
      <c r="F14" s="718"/>
      <c r="G14" s="71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0" ht="15.75" customHeight="1">
      <c r="A15" s="233"/>
      <c r="B15" s="232"/>
      <c r="C15" s="719"/>
      <c r="D15" s="720"/>
      <c r="E15" s="720"/>
      <c r="F15" s="720"/>
      <c r="G15" s="72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5"/>
    </row>
    <row r="16" spans="1:30" ht="15.75" customHeight="1">
      <c r="A16" s="233"/>
      <c r="B16" s="232"/>
      <c r="C16" s="234"/>
      <c r="D16" s="234"/>
      <c r="E16" s="234"/>
      <c r="F16" s="234"/>
      <c r="G16" s="234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5"/>
    </row>
    <row r="17" spans="1:34" ht="15.75" customHeight="1">
      <c r="A17" s="724" t="s">
        <v>135</v>
      </c>
      <c r="B17" s="724"/>
      <c r="C17" s="235" t="s">
        <v>68</v>
      </c>
      <c r="D17" s="236"/>
      <c r="E17" s="236"/>
      <c r="F17" s="236"/>
      <c r="G17" s="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38" customFormat="1" ht="33.75" customHeight="1" thickBot="1">
      <c r="A18" s="725" t="s">
        <v>136</v>
      </c>
      <c r="B18" s="725"/>
      <c r="C18" s="725"/>
      <c r="D18" s="725"/>
      <c r="E18" s="36" t="s">
        <v>208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7" ht="27" customHeight="1">
      <c r="A19" s="735" t="s">
        <v>69</v>
      </c>
      <c r="B19" s="729" t="s">
        <v>70</v>
      </c>
      <c r="C19" s="729" t="s">
        <v>71</v>
      </c>
      <c r="D19" s="729" t="s">
        <v>72</v>
      </c>
      <c r="E19" s="737" t="s">
        <v>73</v>
      </c>
      <c r="F19" s="738"/>
      <c r="G19" s="733" t="s">
        <v>74</v>
      </c>
    </row>
    <row r="20" spans="1:7" ht="51.75" customHeight="1">
      <c r="A20" s="736"/>
      <c r="B20" s="730"/>
      <c r="C20" s="730"/>
      <c r="D20" s="730"/>
      <c r="E20" s="303" t="s">
        <v>11</v>
      </c>
      <c r="F20" s="303" t="s">
        <v>87</v>
      </c>
      <c r="G20" s="734"/>
    </row>
    <row r="21" spans="1:7" s="39" customFormat="1" ht="12" thickBot="1">
      <c r="A21" s="304">
        <v>1</v>
      </c>
      <c r="B21" s="305">
        <v>2</v>
      </c>
      <c r="C21" s="305">
        <v>3</v>
      </c>
      <c r="D21" s="305">
        <v>4</v>
      </c>
      <c r="E21" s="305">
        <v>5</v>
      </c>
      <c r="F21" s="305">
        <v>6</v>
      </c>
      <c r="G21" s="306">
        <v>7</v>
      </c>
    </row>
    <row r="22" spans="1:8" ht="51">
      <c r="A22" s="307"/>
      <c r="B22" s="308" t="s">
        <v>75</v>
      </c>
      <c r="C22" s="334">
        <v>14</v>
      </c>
      <c r="D22" s="334">
        <v>756</v>
      </c>
      <c r="E22" s="334">
        <v>504</v>
      </c>
      <c r="F22" s="389">
        <v>286</v>
      </c>
      <c r="G22" s="335"/>
      <c r="H22" s="26"/>
    </row>
    <row r="23" spans="1:8" ht="12.75">
      <c r="A23" s="317" t="s">
        <v>32</v>
      </c>
      <c r="B23" s="318" t="s">
        <v>76</v>
      </c>
      <c r="C23" s="319"/>
      <c r="D23" s="319">
        <v>282</v>
      </c>
      <c r="E23" s="319">
        <v>188</v>
      </c>
      <c r="F23" s="319">
        <v>94</v>
      </c>
      <c r="G23" s="320" t="s">
        <v>306</v>
      </c>
      <c r="H23" s="26"/>
    </row>
    <row r="24" spans="1:8" ht="12.75">
      <c r="A24" s="312" t="s">
        <v>77</v>
      </c>
      <c r="B24" s="313" t="s">
        <v>232</v>
      </c>
      <c r="C24" s="314"/>
      <c r="D24" s="314">
        <v>48</v>
      </c>
      <c r="E24" s="146">
        <v>32</v>
      </c>
      <c r="F24" s="146">
        <v>16</v>
      </c>
      <c r="G24" s="315" t="s">
        <v>306</v>
      </c>
      <c r="H24" s="26"/>
    </row>
    <row r="25" spans="1:8" ht="12.75">
      <c r="A25" s="312" t="s">
        <v>78</v>
      </c>
      <c r="B25" s="336" t="s">
        <v>233</v>
      </c>
      <c r="C25" s="314"/>
      <c r="D25" s="314">
        <v>48</v>
      </c>
      <c r="E25" s="146">
        <v>32</v>
      </c>
      <c r="F25" s="146">
        <v>16</v>
      </c>
      <c r="G25" s="315" t="s">
        <v>306</v>
      </c>
      <c r="H25" s="26"/>
    </row>
    <row r="26" spans="1:8" ht="12.75">
      <c r="A26" s="312" t="s">
        <v>79</v>
      </c>
      <c r="B26" s="313" t="s">
        <v>234</v>
      </c>
      <c r="C26" s="314"/>
      <c r="D26" s="314">
        <v>48</v>
      </c>
      <c r="E26" s="146">
        <v>32</v>
      </c>
      <c r="F26" s="146">
        <v>14</v>
      </c>
      <c r="G26" s="315" t="s">
        <v>306</v>
      </c>
      <c r="H26" s="26"/>
    </row>
    <row r="27" spans="1:8" ht="12.75">
      <c r="A27" s="312" t="s">
        <v>80</v>
      </c>
      <c r="B27" s="316" t="s">
        <v>235</v>
      </c>
      <c r="C27" s="314"/>
      <c r="D27" s="314">
        <v>48</v>
      </c>
      <c r="E27" s="146">
        <v>32</v>
      </c>
      <c r="F27" s="146">
        <v>14</v>
      </c>
      <c r="G27" s="315" t="s">
        <v>306</v>
      </c>
      <c r="H27" s="26"/>
    </row>
    <row r="28" spans="1:8" ht="38.25">
      <c r="A28" s="312" t="s">
        <v>81</v>
      </c>
      <c r="B28" s="313" t="s">
        <v>236</v>
      </c>
      <c r="C28" s="314"/>
      <c r="D28" s="314">
        <v>48</v>
      </c>
      <c r="E28" s="146">
        <v>32</v>
      </c>
      <c r="F28" s="146">
        <v>14</v>
      </c>
      <c r="G28" s="315" t="s">
        <v>306</v>
      </c>
      <c r="H28" s="26"/>
    </row>
    <row r="29" spans="1:8" ht="12.75">
      <c r="A29" s="312" t="s">
        <v>175</v>
      </c>
      <c r="B29" s="313" t="s">
        <v>48</v>
      </c>
      <c r="C29" s="314"/>
      <c r="D29" s="314">
        <v>42</v>
      </c>
      <c r="E29" s="146">
        <v>28</v>
      </c>
      <c r="F29" s="146">
        <v>20</v>
      </c>
      <c r="G29" s="315" t="s">
        <v>306</v>
      </c>
      <c r="H29" s="26"/>
    </row>
    <row r="30" spans="1:8" s="41" customFormat="1" ht="12.75">
      <c r="A30" s="317" t="s">
        <v>33</v>
      </c>
      <c r="B30" s="318" t="s">
        <v>82</v>
      </c>
      <c r="C30" s="323"/>
      <c r="D30" s="319">
        <v>474</v>
      </c>
      <c r="E30" s="319">
        <v>316</v>
      </c>
      <c r="F30" s="319">
        <v>158</v>
      </c>
      <c r="G30" s="337"/>
      <c r="H30" s="40"/>
    </row>
    <row r="31" spans="1:8" s="41" customFormat="1" ht="25.5">
      <c r="A31" s="176" t="s">
        <v>36</v>
      </c>
      <c r="B31" s="385" t="s">
        <v>237</v>
      </c>
      <c r="C31" s="309"/>
      <c r="D31" s="319">
        <v>174</v>
      </c>
      <c r="E31" s="326">
        <v>116</v>
      </c>
      <c r="F31" s="326">
        <v>58</v>
      </c>
      <c r="G31" s="320" t="s">
        <v>306</v>
      </c>
      <c r="H31" s="40"/>
    </row>
    <row r="32" spans="1:8" s="41" customFormat="1" ht="30">
      <c r="A32" s="75" t="s">
        <v>37</v>
      </c>
      <c r="B32" s="378" t="s">
        <v>238</v>
      </c>
      <c r="C32" s="309"/>
      <c r="D32" s="314">
        <v>174</v>
      </c>
      <c r="E32" s="146">
        <v>116</v>
      </c>
      <c r="F32" s="146">
        <v>58</v>
      </c>
      <c r="G32" s="315" t="s">
        <v>306</v>
      </c>
      <c r="H32" s="40"/>
    </row>
    <row r="33" spans="1:8" s="41" customFormat="1" ht="15">
      <c r="A33" s="75" t="s">
        <v>300</v>
      </c>
      <c r="B33" s="378" t="s">
        <v>2</v>
      </c>
      <c r="C33" s="323">
        <v>7.5</v>
      </c>
      <c r="D33" s="314"/>
      <c r="E33" s="146"/>
      <c r="F33" s="146"/>
      <c r="G33" s="315"/>
      <c r="H33" s="40"/>
    </row>
    <row r="34" spans="1:8" s="41" customFormat="1" ht="12.75">
      <c r="A34" s="75" t="s">
        <v>301</v>
      </c>
      <c r="B34" s="394" t="s">
        <v>145</v>
      </c>
      <c r="C34" s="323">
        <v>4</v>
      </c>
      <c r="D34" s="314"/>
      <c r="E34" s="146"/>
      <c r="F34" s="146"/>
      <c r="G34" s="315"/>
      <c r="H34" s="40"/>
    </row>
    <row r="35" spans="1:8" s="41" customFormat="1" ht="25.5">
      <c r="A35" s="176" t="s">
        <v>50</v>
      </c>
      <c r="B35" s="386" t="s">
        <v>239</v>
      </c>
      <c r="C35" s="323"/>
      <c r="D35" s="319">
        <v>72</v>
      </c>
      <c r="E35" s="326">
        <v>48</v>
      </c>
      <c r="F35" s="326">
        <v>24</v>
      </c>
      <c r="G35" s="320" t="s">
        <v>306</v>
      </c>
      <c r="H35" s="40"/>
    </row>
    <row r="36" spans="1:8" s="41" customFormat="1" ht="30">
      <c r="A36" s="75" t="s">
        <v>51</v>
      </c>
      <c r="B36" s="379" t="s">
        <v>240</v>
      </c>
      <c r="C36" s="323"/>
      <c r="D36" s="314">
        <v>72</v>
      </c>
      <c r="E36" s="146">
        <v>48</v>
      </c>
      <c r="F36" s="146">
        <v>24</v>
      </c>
      <c r="G36" s="315" t="s">
        <v>306</v>
      </c>
      <c r="H36" s="40"/>
    </row>
    <row r="37" spans="1:8" s="41" customFormat="1" ht="15">
      <c r="A37" s="75" t="s">
        <v>302</v>
      </c>
      <c r="B37" s="378" t="s">
        <v>2</v>
      </c>
      <c r="C37" s="323">
        <v>1.5</v>
      </c>
      <c r="D37" s="314"/>
      <c r="E37" s="146"/>
      <c r="F37" s="146"/>
      <c r="G37" s="315"/>
      <c r="H37" s="40"/>
    </row>
    <row r="38" spans="1:8" s="41" customFormat="1" ht="12.75">
      <c r="A38" s="75" t="s">
        <v>303</v>
      </c>
      <c r="B38" s="394" t="s">
        <v>145</v>
      </c>
      <c r="C38" s="323">
        <v>1</v>
      </c>
      <c r="D38" s="314"/>
      <c r="E38" s="146"/>
      <c r="F38" s="146"/>
      <c r="G38" s="315"/>
      <c r="H38" s="40"/>
    </row>
    <row r="39" spans="1:8" s="41" customFormat="1" ht="12.75">
      <c r="A39" s="176" t="s">
        <v>52</v>
      </c>
      <c r="B39" s="386" t="s">
        <v>241</v>
      </c>
      <c r="C39" s="323"/>
      <c r="D39" s="319">
        <v>120</v>
      </c>
      <c r="E39" s="326">
        <v>80</v>
      </c>
      <c r="F39" s="326">
        <v>40</v>
      </c>
      <c r="G39" s="320" t="s">
        <v>306</v>
      </c>
      <c r="H39" s="40"/>
    </row>
    <row r="40" spans="1:8" s="41" customFormat="1" ht="30">
      <c r="A40" s="391" t="s">
        <v>53</v>
      </c>
      <c r="B40" s="379" t="s">
        <v>242</v>
      </c>
      <c r="C40" s="323"/>
      <c r="D40" s="314">
        <v>120</v>
      </c>
      <c r="E40" s="146">
        <v>80</v>
      </c>
      <c r="F40" s="146">
        <v>40</v>
      </c>
      <c r="G40" s="315" t="s">
        <v>306</v>
      </c>
      <c r="H40" s="40"/>
    </row>
    <row r="41" spans="1:8" s="41" customFormat="1" ht="15">
      <c r="A41" s="75" t="s">
        <v>54</v>
      </c>
      <c r="B41" s="378" t="s">
        <v>2</v>
      </c>
      <c r="C41" s="323">
        <v>3</v>
      </c>
      <c r="D41" s="314"/>
      <c r="E41" s="146"/>
      <c r="F41" s="146"/>
      <c r="G41" s="315"/>
      <c r="H41" s="40"/>
    </row>
    <row r="42" spans="1:8" s="41" customFormat="1" ht="18.75" customHeight="1">
      <c r="A42" s="75" t="s">
        <v>55</v>
      </c>
      <c r="B42" s="394" t="s">
        <v>145</v>
      </c>
      <c r="C42" s="323">
        <v>2</v>
      </c>
      <c r="D42" s="314"/>
      <c r="E42" s="146"/>
      <c r="F42" s="146"/>
      <c r="G42" s="315"/>
      <c r="H42" s="40"/>
    </row>
    <row r="43" spans="1:8" s="41" customFormat="1" ht="25.5">
      <c r="A43" s="387" t="s">
        <v>243</v>
      </c>
      <c r="B43" s="386" t="s">
        <v>247</v>
      </c>
      <c r="C43" s="324"/>
      <c r="D43" s="319">
        <v>108</v>
      </c>
      <c r="E43" s="326">
        <v>72</v>
      </c>
      <c r="F43" s="326">
        <v>36</v>
      </c>
      <c r="G43" s="320" t="s">
        <v>306</v>
      </c>
      <c r="H43" s="40"/>
    </row>
    <row r="44" spans="1:8" s="41" customFormat="1" ht="30">
      <c r="A44" s="75" t="s">
        <v>244</v>
      </c>
      <c r="B44" s="379" t="s">
        <v>292</v>
      </c>
      <c r="C44" s="323"/>
      <c r="D44" s="314">
        <v>108</v>
      </c>
      <c r="E44" s="146">
        <v>72</v>
      </c>
      <c r="F44" s="146">
        <v>36</v>
      </c>
      <c r="G44" s="315" t="s">
        <v>306</v>
      </c>
      <c r="H44" s="40"/>
    </row>
    <row r="45" spans="1:8" s="41" customFormat="1" ht="15">
      <c r="A45" s="75" t="s">
        <v>304</v>
      </c>
      <c r="B45" s="378" t="s">
        <v>2</v>
      </c>
      <c r="C45" s="323">
        <v>1</v>
      </c>
      <c r="D45" s="314"/>
      <c r="E45" s="146"/>
      <c r="F45" s="146"/>
      <c r="G45" s="315"/>
      <c r="H45" s="40"/>
    </row>
    <row r="46" spans="1:8" s="41" customFormat="1" ht="18.75" customHeight="1">
      <c r="A46" s="75" t="s">
        <v>305</v>
      </c>
      <c r="B46" s="394" t="s">
        <v>145</v>
      </c>
      <c r="C46" s="323">
        <v>1</v>
      </c>
      <c r="D46" s="314"/>
      <c r="E46" s="146"/>
      <c r="F46" s="146"/>
      <c r="G46" s="315"/>
      <c r="H46" s="40"/>
    </row>
    <row r="47" spans="1:8" s="41" customFormat="1" ht="12.75">
      <c r="A47" s="392" t="s">
        <v>42</v>
      </c>
      <c r="B47" s="318" t="s">
        <v>28</v>
      </c>
      <c r="C47" s="319"/>
      <c r="D47" s="319">
        <v>68</v>
      </c>
      <c r="E47" s="326">
        <v>34</v>
      </c>
      <c r="F47" s="326">
        <v>34</v>
      </c>
      <c r="G47" s="320" t="s">
        <v>306</v>
      </c>
      <c r="H47" s="40"/>
    </row>
    <row r="48" spans="1:8" s="174" customFormat="1" ht="13.5">
      <c r="A48" s="390" t="s">
        <v>86</v>
      </c>
      <c r="B48" s="328" t="s">
        <v>56</v>
      </c>
      <c r="C48" s="319">
        <v>3</v>
      </c>
      <c r="D48" s="319">
        <v>162</v>
      </c>
      <c r="E48" s="319">
        <v>108</v>
      </c>
      <c r="F48" s="319">
        <v>54</v>
      </c>
      <c r="G48" s="320" t="s">
        <v>306</v>
      </c>
      <c r="H48" s="173"/>
    </row>
    <row r="49" spans="1:8" s="41" customFormat="1" ht="38.25">
      <c r="A49" s="317"/>
      <c r="B49" s="308" t="s">
        <v>147</v>
      </c>
      <c r="C49" s="388">
        <v>17</v>
      </c>
      <c r="D49" s="340">
        <v>918</v>
      </c>
      <c r="E49" s="340">
        <v>612</v>
      </c>
      <c r="F49" s="388">
        <v>340</v>
      </c>
      <c r="G49" s="337"/>
      <c r="H49" s="40"/>
    </row>
    <row r="50" spans="1:8" s="41" customFormat="1" ht="25.5">
      <c r="A50" s="317" t="s">
        <v>83</v>
      </c>
      <c r="B50" s="318" t="s">
        <v>57</v>
      </c>
      <c r="C50" s="739">
        <v>21</v>
      </c>
      <c r="D50" s="741">
        <v>756</v>
      </c>
      <c r="E50" s="741"/>
      <c r="F50" s="741"/>
      <c r="G50" s="726" t="s">
        <v>306</v>
      </c>
      <c r="H50" s="40"/>
    </row>
    <row r="51" spans="1:8" s="41" customFormat="1" ht="12.75">
      <c r="A51" s="317" t="s">
        <v>84</v>
      </c>
      <c r="B51" s="393" t="s">
        <v>58</v>
      </c>
      <c r="C51" s="740"/>
      <c r="D51" s="741"/>
      <c r="E51" s="741"/>
      <c r="F51" s="741"/>
      <c r="G51" s="727"/>
      <c r="H51" s="40"/>
    </row>
    <row r="52" spans="1:8" ht="12.75">
      <c r="A52" s="317" t="s">
        <v>59</v>
      </c>
      <c r="B52" s="318" t="s">
        <v>4</v>
      </c>
      <c r="C52" s="341">
        <v>1</v>
      </c>
      <c r="D52" s="341"/>
      <c r="E52" s="341"/>
      <c r="F52" s="342"/>
      <c r="G52" s="343"/>
      <c r="H52" s="26"/>
    </row>
    <row r="53" spans="1:8" ht="12.75">
      <c r="A53" s="317" t="s">
        <v>61</v>
      </c>
      <c r="B53" s="318" t="s">
        <v>5</v>
      </c>
      <c r="C53" s="341">
        <v>2</v>
      </c>
      <c r="D53" s="341"/>
      <c r="E53" s="341"/>
      <c r="F53" s="344"/>
      <c r="G53" s="345"/>
      <c r="H53" s="26"/>
    </row>
    <row r="54" spans="1:8" ht="25.5">
      <c r="A54" s="312" t="s">
        <v>62</v>
      </c>
      <c r="B54" s="329" t="s">
        <v>63</v>
      </c>
      <c r="C54" s="341">
        <v>2</v>
      </c>
      <c r="D54" s="341"/>
      <c r="E54" s="341"/>
      <c r="F54" s="341"/>
      <c r="G54" s="343"/>
      <c r="H54" s="26"/>
    </row>
    <row r="55" spans="1:8" ht="13.5" thickBot="1">
      <c r="A55" s="317" t="s">
        <v>64</v>
      </c>
      <c r="B55" s="318" t="s">
        <v>65</v>
      </c>
      <c r="C55" s="348">
        <v>2</v>
      </c>
      <c r="D55" s="742"/>
      <c r="E55" s="742"/>
      <c r="F55" s="742"/>
      <c r="G55" s="743"/>
      <c r="H55" s="26"/>
    </row>
    <row r="56" spans="1:8" ht="13.5" thickBot="1">
      <c r="A56" s="731" t="s">
        <v>11</v>
      </c>
      <c r="B56" s="732"/>
      <c r="C56" s="330">
        <v>43</v>
      </c>
      <c r="D56" s="330"/>
      <c r="E56" s="330"/>
      <c r="F56" s="330"/>
      <c r="G56" s="331"/>
      <c r="H56" s="26"/>
    </row>
    <row r="59" spans="1:15" s="1" customFormat="1" ht="12">
      <c r="A59" s="31" t="s">
        <v>206</v>
      </c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1" ht="12.75">
      <c r="A60" s="28" t="s">
        <v>299</v>
      </c>
      <c r="D60" s="26"/>
      <c r="E60" s="26"/>
      <c r="F60" s="26"/>
      <c r="G60" s="26"/>
      <c r="H60" s="26"/>
      <c r="I60" s="26"/>
      <c r="J60" s="26"/>
      <c r="K60" s="26"/>
    </row>
    <row r="61" spans="1:10" ht="12.75">
      <c r="A61" s="28" t="s">
        <v>207</v>
      </c>
      <c r="D61" s="26"/>
      <c r="E61" s="26"/>
      <c r="F61" s="26"/>
      <c r="G61" s="26"/>
      <c r="H61" s="26"/>
      <c r="I61" s="26"/>
      <c r="J61" s="26"/>
    </row>
    <row r="62" spans="1:10" ht="12.75">
      <c r="A62" s="27"/>
      <c r="D62" s="26"/>
      <c r="E62" s="26"/>
      <c r="F62" s="26"/>
      <c r="G62" s="26"/>
      <c r="H62" s="26"/>
      <c r="I62" s="26"/>
      <c r="J62" s="26"/>
    </row>
  </sheetData>
  <sheetProtection/>
  <mergeCells count="21">
    <mergeCell ref="A56:B56"/>
    <mergeCell ref="G19:G20"/>
    <mergeCell ref="C19:C20"/>
    <mergeCell ref="B19:B20"/>
    <mergeCell ref="A19:A20"/>
    <mergeCell ref="E19:F19"/>
    <mergeCell ref="C50:C51"/>
    <mergeCell ref="D50:F51"/>
    <mergeCell ref="D55:G55"/>
    <mergeCell ref="A17:B17"/>
    <mergeCell ref="A18:D18"/>
    <mergeCell ref="G50:G51"/>
    <mergeCell ref="A14:B14"/>
    <mergeCell ref="D19:D20"/>
    <mergeCell ref="A12:G12"/>
    <mergeCell ref="C14:G14"/>
    <mergeCell ref="C15:G15"/>
    <mergeCell ref="A7:G7"/>
    <mergeCell ref="A8:G8"/>
    <mergeCell ref="A10:G10"/>
    <mergeCell ref="A11:G11"/>
  </mergeCells>
  <printOptions/>
  <pageMargins left="0.5905511811023623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110" zoomScaleSheetLayoutView="110" zoomScalePageLayoutView="0" workbookViewId="0" topLeftCell="A25">
      <selection activeCell="D40" sqref="D40:F41"/>
    </sheetView>
  </sheetViews>
  <sheetFormatPr defaultColWidth="9.140625" defaultRowHeight="15"/>
  <cols>
    <col min="1" max="1" width="10.140625" style="42" customWidth="1"/>
    <col min="2" max="2" width="41.7109375" style="42" customWidth="1"/>
    <col min="3" max="3" width="7.57421875" style="42" customWidth="1"/>
    <col min="4" max="4" width="9.140625" style="42" customWidth="1"/>
    <col min="5" max="5" width="7.8515625" style="42" customWidth="1"/>
    <col min="6" max="6" width="8.421875" style="42" customWidth="1"/>
    <col min="7" max="7" width="10.140625" style="42" customWidth="1"/>
    <col min="8" max="16384" width="9.140625" style="42" customWidth="1"/>
  </cols>
  <sheetData>
    <row r="1" ht="12.75">
      <c r="D1" s="42" t="s">
        <v>131</v>
      </c>
    </row>
    <row r="2" spans="4:7" ht="12.75">
      <c r="D2" s="223" t="s">
        <v>155</v>
      </c>
      <c r="E2" s="223"/>
      <c r="F2" s="223"/>
      <c r="G2" s="223"/>
    </row>
    <row r="3" spans="4:7" ht="12.75">
      <c r="D3" s="224" t="s">
        <v>158</v>
      </c>
      <c r="E3" s="223"/>
      <c r="F3" s="223"/>
      <c r="G3" s="223"/>
    </row>
    <row r="4" spans="4:7" ht="12.75">
      <c r="D4" s="225" t="s">
        <v>156</v>
      </c>
      <c r="E4" s="225"/>
      <c r="F4" s="225"/>
      <c r="G4" s="225"/>
    </row>
    <row r="5" spans="4:7" ht="12.75">
      <c r="D5" s="225" t="s">
        <v>225</v>
      </c>
      <c r="E5" s="225"/>
      <c r="F5" s="225"/>
      <c r="G5" s="225"/>
    </row>
    <row r="6" spans="1:8" ht="12.75">
      <c r="A6" s="745" t="s">
        <v>226</v>
      </c>
      <c r="B6" s="745"/>
      <c r="C6" s="745"/>
      <c r="D6" s="745"/>
      <c r="E6" s="745"/>
      <c r="F6" s="745"/>
      <c r="G6" s="745"/>
      <c r="H6" s="370"/>
    </row>
    <row r="7" spans="1:8" ht="12.75">
      <c r="A7" s="744" t="s">
        <v>137</v>
      </c>
      <c r="B7" s="744"/>
      <c r="C7" s="744"/>
      <c r="D7" s="744"/>
      <c r="E7" s="744"/>
      <c r="F7" s="744"/>
      <c r="G7" s="744"/>
      <c r="H7" s="371"/>
    </row>
    <row r="8" spans="1:8" ht="12.75" customHeight="1">
      <c r="A8" s="723" t="s">
        <v>285</v>
      </c>
      <c r="B8" s="723"/>
      <c r="C8" s="723"/>
      <c r="D8" s="723"/>
      <c r="E8" s="723"/>
      <c r="F8" s="723"/>
      <c r="G8" s="723"/>
      <c r="H8" s="372"/>
    </row>
    <row r="9" spans="1:8" s="43" customFormat="1" ht="11.25">
      <c r="A9" s="754" t="s">
        <v>138</v>
      </c>
      <c r="B9" s="754"/>
      <c r="C9" s="754"/>
      <c r="D9" s="754"/>
      <c r="E9" s="754"/>
      <c r="F9" s="754"/>
      <c r="G9" s="754"/>
      <c r="H9" s="754"/>
    </row>
    <row r="10" spans="1:8" s="43" customFormat="1" ht="11.25">
      <c r="A10" s="44"/>
      <c r="B10" s="44"/>
      <c r="C10" s="44"/>
      <c r="D10" s="44"/>
      <c r="E10" s="44"/>
      <c r="F10" s="44"/>
      <c r="G10" s="44"/>
      <c r="H10" s="44"/>
    </row>
    <row r="11" spans="1:7" ht="12.75">
      <c r="A11" s="755" t="s">
        <v>148</v>
      </c>
      <c r="B11" s="755"/>
      <c r="C11" s="755"/>
      <c r="D11" s="755"/>
      <c r="E11" s="755"/>
      <c r="F11" s="755"/>
      <c r="G11" s="755"/>
    </row>
    <row r="12" spans="1:7" ht="12.75">
      <c r="A12" s="34"/>
      <c r="B12" s="34"/>
      <c r="C12" s="34"/>
      <c r="D12" s="34"/>
      <c r="E12" s="34"/>
      <c r="F12" s="34"/>
      <c r="G12" s="34"/>
    </row>
    <row r="13" spans="1:29" s="25" customFormat="1" ht="12.75">
      <c r="A13" s="756" t="s">
        <v>132</v>
      </c>
      <c r="B13" s="756"/>
      <c r="C13" s="757" t="s">
        <v>279</v>
      </c>
      <c r="D13" s="757"/>
      <c r="E13" s="757"/>
      <c r="F13" s="757"/>
      <c r="G13" s="75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30" s="25" customFormat="1" ht="15.75" customHeight="1">
      <c r="A14" s="26"/>
      <c r="B14" s="12"/>
      <c r="C14" s="759"/>
      <c r="D14" s="760"/>
      <c r="E14" s="760"/>
      <c r="F14" s="760"/>
      <c r="G14" s="76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5"/>
    </row>
    <row r="15" spans="1:34" s="25" customFormat="1" ht="15.75" customHeight="1">
      <c r="A15" s="758" t="s">
        <v>135</v>
      </c>
      <c r="B15" s="758"/>
      <c r="C15" s="36" t="s">
        <v>68</v>
      </c>
      <c r="D15" s="32"/>
      <c r="E15" s="32"/>
      <c r="F15" s="3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s="38" customFormat="1" ht="24.75" customHeight="1" thickBot="1">
      <c r="A16" s="725" t="s">
        <v>136</v>
      </c>
      <c r="B16" s="725"/>
      <c r="C16" s="725"/>
      <c r="D16" s="725"/>
      <c r="E16" s="36" t="s">
        <v>208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7" ht="25.5" customHeight="1">
      <c r="A17" s="746" t="s">
        <v>69</v>
      </c>
      <c r="B17" s="748" t="s">
        <v>70</v>
      </c>
      <c r="C17" s="748" t="s">
        <v>71</v>
      </c>
      <c r="D17" s="748" t="s">
        <v>72</v>
      </c>
      <c r="E17" s="748" t="s">
        <v>139</v>
      </c>
      <c r="F17" s="748"/>
      <c r="G17" s="750" t="s">
        <v>140</v>
      </c>
    </row>
    <row r="18" spans="1:7" ht="50.25" customHeight="1" thickBot="1">
      <c r="A18" s="747"/>
      <c r="B18" s="749"/>
      <c r="C18" s="749"/>
      <c r="D18" s="749"/>
      <c r="E18" s="373" t="s">
        <v>11</v>
      </c>
      <c r="F18" s="373" t="s">
        <v>224</v>
      </c>
      <c r="G18" s="751"/>
    </row>
    <row r="19" spans="1:7" s="5" customFormat="1" ht="12" thickBot="1">
      <c r="A19" s="374">
        <v>1</v>
      </c>
      <c r="B19" s="375">
        <v>2</v>
      </c>
      <c r="C19" s="375">
        <v>3</v>
      </c>
      <c r="D19" s="375">
        <v>4</v>
      </c>
      <c r="E19" s="375">
        <v>5</v>
      </c>
      <c r="F19" s="375">
        <v>6</v>
      </c>
      <c r="G19" s="376">
        <v>7</v>
      </c>
    </row>
    <row r="20" spans="1:7" ht="25.5">
      <c r="A20" s="332"/>
      <c r="B20" s="333" t="s">
        <v>141</v>
      </c>
      <c r="C20" s="334">
        <v>14</v>
      </c>
      <c r="D20" s="334">
        <v>756</v>
      </c>
      <c r="E20" s="334">
        <v>504</v>
      </c>
      <c r="F20" s="389">
        <v>286</v>
      </c>
      <c r="G20" s="335"/>
    </row>
    <row r="21" spans="1:7" ht="12.75">
      <c r="A21" s="317" t="s">
        <v>32</v>
      </c>
      <c r="B21" s="318" t="s">
        <v>76</v>
      </c>
      <c r="C21" s="319"/>
      <c r="D21" s="319">
        <v>282</v>
      </c>
      <c r="E21" s="319">
        <v>188</v>
      </c>
      <c r="F21" s="319">
        <v>94</v>
      </c>
      <c r="G21" s="322"/>
    </row>
    <row r="22" spans="1:7" ht="12.75">
      <c r="A22" s="312" t="s">
        <v>77</v>
      </c>
      <c r="B22" s="313" t="s">
        <v>232</v>
      </c>
      <c r="C22" s="314"/>
      <c r="D22" s="314"/>
      <c r="E22" s="146"/>
      <c r="F22" s="321"/>
      <c r="G22" s="315"/>
    </row>
    <row r="23" spans="1:7" ht="12.75">
      <c r="A23" s="312" t="s">
        <v>78</v>
      </c>
      <c r="B23" s="336" t="s">
        <v>233</v>
      </c>
      <c r="C23" s="314"/>
      <c r="D23" s="314"/>
      <c r="E23" s="146"/>
      <c r="F23" s="321"/>
      <c r="G23" s="315"/>
    </row>
    <row r="24" spans="1:7" ht="12.75">
      <c r="A24" s="312" t="s">
        <v>79</v>
      </c>
      <c r="B24" s="313" t="s">
        <v>234</v>
      </c>
      <c r="C24" s="314"/>
      <c r="D24" s="314"/>
      <c r="E24" s="146"/>
      <c r="F24" s="321"/>
      <c r="G24" s="315"/>
    </row>
    <row r="25" spans="1:7" ht="12.75">
      <c r="A25" s="312" t="s">
        <v>80</v>
      </c>
      <c r="B25" s="316" t="s">
        <v>235</v>
      </c>
      <c r="C25" s="314"/>
      <c r="D25" s="314"/>
      <c r="E25" s="146"/>
      <c r="F25" s="321"/>
      <c r="G25" s="315"/>
    </row>
    <row r="26" spans="1:7" ht="25.5">
      <c r="A26" s="312" t="s">
        <v>81</v>
      </c>
      <c r="B26" s="313" t="s">
        <v>236</v>
      </c>
      <c r="C26" s="314"/>
      <c r="D26" s="314"/>
      <c r="E26" s="146"/>
      <c r="F26" s="321"/>
      <c r="G26" s="315"/>
    </row>
    <row r="27" spans="1:7" ht="12.75">
      <c r="A27" s="312" t="s">
        <v>175</v>
      </c>
      <c r="B27" s="313" t="s">
        <v>48</v>
      </c>
      <c r="C27" s="314"/>
      <c r="D27" s="314"/>
      <c r="E27" s="146">
        <v>28</v>
      </c>
      <c r="F27" s="146">
        <v>20</v>
      </c>
      <c r="G27" s="315"/>
    </row>
    <row r="28" spans="1:7" ht="12.75">
      <c r="A28" s="317" t="s">
        <v>33</v>
      </c>
      <c r="B28" s="318" t="s">
        <v>82</v>
      </c>
      <c r="C28" s="323"/>
      <c r="D28" s="319">
        <v>474</v>
      </c>
      <c r="E28" s="319">
        <v>316</v>
      </c>
      <c r="F28" s="319">
        <v>158</v>
      </c>
      <c r="G28" s="337"/>
    </row>
    <row r="29" spans="1:7" ht="25.5">
      <c r="A29" s="176" t="s">
        <v>36</v>
      </c>
      <c r="B29" s="385" t="s">
        <v>237</v>
      </c>
      <c r="C29" s="324"/>
      <c r="D29" s="309"/>
      <c r="E29" s="321"/>
      <c r="F29" s="321"/>
      <c r="G29" s="337"/>
    </row>
    <row r="30" spans="1:7" ht="30">
      <c r="A30" s="75" t="s">
        <v>37</v>
      </c>
      <c r="B30" s="378" t="s">
        <v>238</v>
      </c>
      <c r="C30" s="324"/>
      <c r="D30" s="310"/>
      <c r="E30" s="146"/>
      <c r="F30" s="321"/>
      <c r="G30" s="337"/>
    </row>
    <row r="31" spans="1:7" ht="25.5">
      <c r="A31" s="176" t="s">
        <v>50</v>
      </c>
      <c r="B31" s="386" t="s">
        <v>239</v>
      </c>
      <c r="C31" s="324"/>
      <c r="D31" s="309"/>
      <c r="E31" s="321"/>
      <c r="F31" s="321"/>
      <c r="G31" s="337"/>
    </row>
    <row r="32" spans="1:7" ht="30">
      <c r="A32" s="75" t="s">
        <v>51</v>
      </c>
      <c r="B32" s="379" t="s">
        <v>240</v>
      </c>
      <c r="C32" s="324"/>
      <c r="D32" s="314"/>
      <c r="E32" s="146"/>
      <c r="F32" s="321"/>
      <c r="G32" s="337"/>
    </row>
    <row r="33" spans="1:7" ht="12.75">
      <c r="A33" s="176" t="s">
        <v>52</v>
      </c>
      <c r="B33" s="386" t="s">
        <v>241</v>
      </c>
      <c r="C33" s="324"/>
      <c r="D33" s="309"/>
      <c r="E33" s="321"/>
      <c r="F33" s="321"/>
      <c r="G33" s="337"/>
    </row>
    <row r="34" spans="1:7" ht="30">
      <c r="A34" s="325" t="s">
        <v>53</v>
      </c>
      <c r="B34" s="379" t="s">
        <v>242</v>
      </c>
      <c r="C34" s="324"/>
      <c r="D34" s="310"/>
      <c r="E34" s="146"/>
      <c r="F34" s="321"/>
      <c r="G34" s="337"/>
    </row>
    <row r="35" spans="1:7" ht="25.5">
      <c r="A35" s="387" t="s">
        <v>243</v>
      </c>
      <c r="B35" s="386" t="s">
        <v>247</v>
      </c>
      <c r="C35" s="324"/>
      <c r="D35" s="310"/>
      <c r="E35" s="146"/>
      <c r="F35" s="321"/>
      <c r="G35" s="377"/>
    </row>
    <row r="36" spans="1:7" ht="30">
      <c r="A36" s="75" t="s">
        <v>244</v>
      </c>
      <c r="B36" s="379" t="s">
        <v>292</v>
      </c>
      <c r="C36" s="324"/>
      <c r="D36" s="310"/>
      <c r="E36" s="146"/>
      <c r="F36" s="321"/>
      <c r="G36" s="377"/>
    </row>
    <row r="37" spans="1:7" s="384" customFormat="1" ht="13.5">
      <c r="A37" s="317" t="s">
        <v>42</v>
      </c>
      <c r="B37" s="318" t="s">
        <v>28</v>
      </c>
      <c r="C37" s="319"/>
      <c r="D37" s="319">
        <v>68</v>
      </c>
      <c r="E37" s="326">
        <v>34</v>
      </c>
      <c r="F37" s="326">
        <v>34</v>
      </c>
      <c r="G37" s="311"/>
    </row>
    <row r="38" spans="1:7" s="383" customFormat="1" ht="12.75">
      <c r="A38" s="327" t="s">
        <v>86</v>
      </c>
      <c r="B38" s="328" t="s">
        <v>56</v>
      </c>
      <c r="C38" s="319">
        <v>3</v>
      </c>
      <c r="D38" s="319">
        <v>162</v>
      </c>
      <c r="E38" s="319">
        <v>108</v>
      </c>
      <c r="F38" s="319">
        <v>54</v>
      </c>
      <c r="G38" s="320"/>
    </row>
    <row r="39" spans="1:7" ht="25.5">
      <c r="A39" s="338"/>
      <c r="B39" s="339" t="s">
        <v>146</v>
      </c>
      <c r="C39" s="388">
        <v>17</v>
      </c>
      <c r="D39" s="340">
        <v>918</v>
      </c>
      <c r="E39" s="340">
        <v>612</v>
      </c>
      <c r="F39" s="388">
        <v>340</v>
      </c>
      <c r="G39" s="337"/>
    </row>
    <row r="40" spans="1:7" ht="12.75">
      <c r="A40" s="338" t="s">
        <v>144</v>
      </c>
      <c r="B40" s="339" t="s">
        <v>49</v>
      </c>
      <c r="C40" s="739">
        <v>21</v>
      </c>
      <c r="D40" s="741">
        <v>756</v>
      </c>
      <c r="E40" s="741"/>
      <c r="F40" s="741"/>
      <c r="G40" s="337"/>
    </row>
    <row r="41" spans="1:7" ht="12.75">
      <c r="A41" s="338" t="s">
        <v>84</v>
      </c>
      <c r="B41" s="339" t="s">
        <v>145</v>
      </c>
      <c r="C41" s="740"/>
      <c r="D41" s="741"/>
      <c r="E41" s="741"/>
      <c r="F41" s="741"/>
      <c r="G41" s="337"/>
    </row>
    <row r="42" spans="1:7" ht="12.75">
      <c r="A42" s="338" t="s">
        <v>59</v>
      </c>
      <c r="B42" s="339" t="s">
        <v>4</v>
      </c>
      <c r="C42" s="341">
        <v>1</v>
      </c>
      <c r="D42" s="341"/>
      <c r="E42" s="341"/>
      <c r="F42" s="342"/>
      <c r="G42" s="343"/>
    </row>
    <row r="43" spans="1:7" ht="12.75">
      <c r="A43" s="338" t="s">
        <v>61</v>
      </c>
      <c r="B43" s="339" t="s">
        <v>5</v>
      </c>
      <c r="C43" s="341">
        <v>2</v>
      </c>
      <c r="D43" s="341"/>
      <c r="E43" s="341"/>
      <c r="F43" s="344"/>
      <c r="G43" s="345"/>
    </row>
    <row r="44" spans="1:7" ht="12.75">
      <c r="A44" s="346" t="s">
        <v>62</v>
      </c>
      <c r="B44" s="347" t="s">
        <v>63</v>
      </c>
      <c r="C44" s="342"/>
      <c r="D44" s="341"/>
      <c r="E44" s="341"/>
      <c r="F44" s="344"/>
      <c r="G44" s="345"/>
    </row>
    <row r="45" spans="1:7" ht="12.75">
      <c r="A45" s="338" t="s">
        <v>64</v>
      </c>
      <c r="B45" s="339" t="s">
        <v>65</v>
      </c>
      <c r="C45" s="341">
        <v>2</v>
      </c>
      <c r="D45" s="341"/>
      <c r="E45" s="341"/>
      <c r="F45" s="341"/>
      <c r="G45" s="343"/>
    </row>
    <row r="46" spans="1:7" ht="13.5" thickBot="1">
      <c r="A46" s="752" t="s">
        <v>11</v>
      </c>
      <c r="B46" s="753"/>
      <c r="C46" s="348">
        <v>43</v>
      </c>
      <c r="D46" s="742"/>
      <c r="E46" s="742"/>
      <c r="F46" s="742"/>
      <c r="G46" s="743"/>
    </row>
    <row r="47" spans="1:7" ht="12.75">
      <c r="A47" s="380"/>
      <c r="B47" s="380"/>
      <c r="C47" s="381"/>
      <c r="D47" s="382"/>
      <c r="E47" s="382"/>
      <c r="F47" s="382"/>
      <c r="G47" s="382"/>
    </row>
    <row r="48" spans="1:7" ht="12.75">
      <c r="A48" s="380"/>
      <c r="B48" s="380"/>
      <c r="C48" s="381"/>
      <c r="D48" s="382"/>
      <c r="E48" s="382"/>
      <c r="F48" s="382"/>
      <c r="G48" s="382"/>
    </row>
    <row r="49" spans="1:7" ht="12.75">
      <c r="A49" s="380"/>
      <c r="B49" s="380"/>
      <c r="C49" s="381"/>
      <c r="D49" s="382"/>
      <c r="E49" s="382"/>
      <c r="F49" s="382"/>
      <c r="G49" s="382"/>
    </row>
    <row r="50" s="25" customFormat="1" ht="12.75">
      <c r="A50" s="31" t="s">
        <v>204</v>
      </c>
    </row>
    <row r="51" s="25" customFormat="1" ht="12.75">
      <c r="A51" s="28" t="s">
        <v>298</v>
      </c>
    </row>
    <row r="52" spans="1:15" s="1" customFormat="1" ht="12.75">
      <c r="A52" s="28" t="s">
        <v>205</v>
      </c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</row>
    <row r="53" spans="4:11" s="25" customFormat="1" ht="12.75">
      <c r="D53" s="26"/>
      <c r="E53" s="26"/>
      <c r="F53" s="26"/>
      <c r="G53" s="26"/>
      <c r="H53" s="26"/>
      <c r="I53" s="26"/>
      <c r="J53" s="26"/>
      <c r="K53" s="26"/>
    </row>
    <row r="54" spans="4:10" s="25" customFormat="1" ht="12.75">
      <c r="D54" s="26"/>
      <c r="E54" s="26"/>
      <c r="F54" s="26"/>
      <c r="G54" s="26"/>
      <c r="H54" s="26"/>
      <c r="I54" s="26"/>
      <c r="J54" s="26"/>
    </row>
  </sheetData>
  <sheetProtection/>
  <mergeCells count="20">
    <mergeCell ref="A46:B46"/>
    <mergeCell ref="D46:G46"/>
    <mergeCell ref="A9:H9"/>
    <mergeCell ref="A11:G11"/>
    <mergeCell ref="A16:D16"/>
    <mergeCell ref="A13:B13"/>
    <mergeCell ref="C13:G13"/>
    <mergeCell ref="A15:B15"/>
    <mergeCell ref="C14:G14"/>
    <mergeCell ref="C40:C41"/>
    <mergeCell ref="A8:G8"/>
    <mergeCell ref="A7:G7"/>
    <mergeCell ref="D40:F41"/>
    <mergeCell ref="A6:G6"/>
    <mergeCell ref="A17:A18"/>
    <mergeCell ref="B17:B18"/>
    <mergeCell ref="C17:C18"/>
    <mergeCell ref="D17:D18"/>
    <mergeCell ref="E17:F17"/>
    <mergeCell ref="G17:G18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F13" sqref="F13"/>
    </sheetView>
  </sheetViews>
  <sheetFormatPr defaultColWidth="9.140625" defaultRowHeight="15"/>
  <cols>
    <col min="1" max="1" width="5.57421875" style="158" customWidth="1"/>
    <col min="2" max="2" width="9.140625" style="158" hidden="1" customWidth="1"/>
    <col min="3" max="3" width="54.57421875" style="158" customWidth="1"/>
    <col min="4" max="16384" width="9.140625" style="158" customWidth="1"/>
  </cols>
  <sheetData>
    <row r="1" spans="1:3" ht="62.25" customHeight="1">
      <c r="A1" s="766" t="s">
        <v>231</v>
      </c>
      <c r="B1" s="767"/>
      <c r="C1" s="767"/>
    </row>
    <row r="2" spans="1:3" ht="15.75">
      <c r="A2" s="162"/>
      <c r="B2" s="162"/>
      <c r="C2" s="162"/>
    </row>
    <row r="3" spans="1:3" ht="15.75">
      <c r="A3" s="768" t="s">
        <v>180</v>
      </c>
      <c r="B3" s="769"/>
      <c r="C3" s="770"/>
    </row>
    <row r="4" spans="1:3" s="208" customFormat="1" ht="15.75">
      <c r="A4" s="205">
        <v>1</v>
      </c>
      <c r="B4" s="206"/>
      <c r="C4" s="207" t="s">
        <v>214</v>
      </c>
    </row>
    <row r="5" spans="1:3" s="208" customFormat="1" ht="15.75">
      <c r="A5" s="205">
        <v>2</v>
      </c>
      <c r="B5" s="206"/>
      <c r="C5" s="207" t="s">
        <v>215</v>
      </c>
    </row>
    <row r="6" spans="1:3" s="208" customFormat="1" ht="15.75">
      <c r="A6" s="205">
        <v>3</v>
      </c>
      <c r="B6" s="206"/>
      <c r="C6" s="207" t="s">
        <v>221</v>
      </c>
    </row>
    <row r="7" spans="1:3" s="208" customFormat="1" ht="15.75">
      <c r="A7" s="205">
        <v>4</v>
      </c>
      <c r="B7" s="206"/>
      <c r="C7" s="207" t="s">
        <v>216</v>
      </c>
    </row>
    <row r="8" spans="1:3" s="208" customFormat="1" ht="15.75">
      <c r="A8" s="205">
        <v>5</v>
      </c>
      <c r="B8" s="206"/>
      <c r="C8" s="207" t="s">
        <v>217</v>
      </c>
    </row>
    <row r="9" spans="1:3" s="208" customFormat="1" ht="15.75">
      <c r="A9" s="205">
        <v>6</v>
      </c>
      <c r="B9" s="206"/>
      <c r="C9" s="207" t="s">
        <v>218</v>
      </c>
    </row>
    <row r="10" spans="1:3" s="208" customFormat="1" ht="15.75">
      <c r="A10" s="205">
        <v>7</v>
      </c>
      <c r="B10" s="206"/>
      <c r="C10" s="207" t="s">
        <v>219</v>
      </c>
    </row>
    <row r="11" spans="1:3" s="208" customFormat="1" ht="15.75">
      <c r="A11" s="205">
        <v>8</v>
      </c>
      <c r="B11" s="206"/>
      <c r="C11" s="207" t="s">
        <v>222</v>
      </c>
    </row>
    <row r="12" spans="1:3" s="208" customFormat="1" ht="15.75">
      <c r="A12" s="205">
        <v>9</v>
      </c>
      <c r="B12" s="206"/>
      <c r="C12" s="207" t="s">
        <v>220</v>
      </c>
    </row>
    <row r="13" spans="1:3" s="208" customFormat="1" ht="15.75">
      <c r="A13" s="205">
        <v>10</v>
      </c>
      <c r="B13" s="206"/>
      <c r="C13" s="207" t="s">
        <v>280</v>
      </c>
    </row>
    <row r="14" spans="1:3" s="208" customFormat="1" ht="15.75">
      <c r="A14" s="205">
        <v>11</v>
      </c>
      <c r="B14" s="206"/>
      <c r="C14" s="207" t="s">
        <v>281</v>
      </c>
    </row>
    <row r="15" spans="1:3" ht="19.5" customHeight="1">
      <c r="A15" s="762">
        <v>12</v>
      </c>
      <c r="B15" s="762"/>
      <c r="C15" s="163" t="s">
        <v>282</v>
      </c>
    </row>
    <row r="16" spans="1:3" ht="31.5">
      <c r="A16" s="762">
        <v>13</v>
      </c>
      <c r="B16" s="762"/>
      <c r="C16" s="163" t="s">
        <v>283</v>
      </c>
    </row>
    <row r="17" spans="1:3" ht="19.5" customHeight="1">
      <c r="A17" s="761"/>
      <c r="B17" s="761"/>
      <c r="C17" s="761"/>
    </row>
    <row r="18" spans="1:3" ht="19.5" customHeight="1">
      <c r="A18" s="763" t="s">
        <v>185</v>
      </c>
      <c r="B18" s="764"/>
      <c r="C18" s="765"/>
    </row>
    <row r="19" spans="1:3" ht="19.5" customHeight="1">
      <c r="A19" s="163" t="s">
        <v>181</v>
      </c>
      <c r="B19" s="761" t="s">
        <v>186</v>
      </c>
      <c r="C19" s="761"/>
    </row>
    <row r="20" spans="1:3" ht="19.5" customHeight="1">
      <c r="A20" s="163" t="s">
        <v>182</v>
      </c>
      <c r="B20" s="761" t="s">
        <v>187</v>
      </c>
      <c r="C20" s="761"/>
    </row>
    <row r="21" spans="1:3" ht="19.5" customHeight="1">
      <c r="A21" s="163" t="s">
        <v>183</v>
      </c>
      <c r="B21" s="761" t="s">
        <v>188</v>
      </c>
      <c r="C21" s="761"/>
    </row>
    <row r="22" spans="1:3" ht="19.5" customHeight="1">
      <c r="A22" s="163" t="s">
        <v>184</v>
      </c>
      <c r="B22" s="761" t="s">
        <v>189</v>
      </c>
      <c r="C22" s="761"/>
    </row>
    <row r="23" spans="1:3" ht="19.5" customHeight="1">
      <c r="A23" s="163"/>
      <c r="B23" s="761"/>
      <c r="C23" s="761"/>
    </row>
    <row r="24" spans="1:3" ht="19.5" customHeight="1">
      <c r="A24" s="763" t="s">
        <v>190</v>
      </c>
      <c r="B24" s="764"/>
      <c r="C24" s="765"/>
    </row>
    <row r="25" spans="1:3" ht="19.5" customHeight="1">
      <c r="A25" s="163" t="s">
        <v>181</v>
      </c>
      <c r="B25" s="761" t="s">
        <v>284</v>
      </c>
      <c r="C25" s="761"/>
    </row>
    <row r="26" spans="1:3" ht="19.5" customHeight="1">
      <c r="A26" s="763" t="s">
        <v>191</v>
      </c>
      <c r="B26" s="764"/>
      <c r="C26" s="765"/>
    </row>
    <row r="27" spans="1:3" ht="19.5" customHeight="1">
      <c r="A27" s="163" t="s">
        <v>181</v>
      </c>
      <c r="B27" s="761" t="s">
        <v>192</v>
      </c>
      <c r="C27" s="761"/>
    </row>
    <row r="28" spans="1:3" ht="19.5" customHeight="1">
      <c r="A28" s="163" t="s">
        <v>182</v>
      </c>
      <c r="B28" s="761" t="s">
        <v>193</v>
      </c>
      <c r="C28" s="761"/>
    </row>
    <row r="29" spans="1:3" ht="15.75">
      <c r="A29" s="771" t="s">
        <v>194</v>
      </c>
      <c r="B29" s="771"/>
      <c r="C29" s="771"/>
    </row>
    <row r="30" spans="1:3" ht="15.75">
      <c r="A30" s="164" t="s">
        <v>181</v>
      </c>
      <c r="B30" s="164"/>
      <c r="C30" s="164" t="s">
        <v>195</v>
      </c>
    </row>
    <row r="31" spans="1:3" ht="15.75">
      <c r="A31" s="164" t="s">
        <v>182</v>
      </c>
      <c r="B31" s="164"/>
      <c r="C31" s="164" t="s">
        <v>196</v>
      </c>
    </row>
  </sheetData>
  <sheetProtection/>
  <mergeCells count="17">
    <mergeCell ref="A1:C1"/>
    <mergeCell ref="A3:C3"/>
    <mergeCell ref="A29:C29"/>
    <mergeCell ref="A17:C17"/>
    <mergeCell ref="A18:C18"/>
    <mergeCell ref="B19:C19"/>
    <mergeCell ref="B20:C20"/>
    <mergeCell ref="B21:C21"/>
    <mergeCell ref="B22:C22"/>
    <mergeCell ref="B23:C23"/>
    <mergeCell ref="B27:C27"/>
    <mergeCell ref="B28:C28"/>
    <mergeCell ref="A15:B15"/>
    <mergeCell ref="A24:C24"/>
    <mergeCell ref="B25:C25"/>
    <mergeCell ref="A26:C26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2014-04-15T03:42:41Z</cp:lastPrinted>
  <dcterms:created xsi:type="dcterms:W3CDTF">2006-09-28T05:33:49Z</dcterms:created>
  <dcterms:modified xsi:type="dcterms:W3CDTF">2014-09-30T08:33:28Z</dcterms:modified>
  <cp:category/>
  <cp:version/>
  <cp:contentType/>
  <cp:contentStatus/>
</cp:coreProperties>
</file>