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4"/>
  </bookViews>
  <sheets>
    <sheet name="Тит УЧЕБ ПЛАН" sheetId="1" r:id="rId1"/>
    <sheet name="Тит УЧЕБ графику" sheetId="2" r:id="rId2"/>
    <sheet name="Кален учеб график" sheetId="3" r:id="rId3"/>
    <sheet name="сводная" sheetId="4" r:id="rId4"/>
    <sheet name="РУП" sheetId="5" r:id="rId5"/>
    <sheet name="ОПОП" sheetId="6" r:id="rId6"/>
    <sheet name="БУП" sheetId="7" r:id="rId7"/>
    <sheet name="кабинеты" sheetId="8" r:id="rId8"/>
  </sheets>
  <externalReferences>
    <externalReference r:id="rId11"/>
  </externalReferences>
  <definedNames>
    <definedName name="Допустимое_уменьшение_нагрузки_меньше_32_часов_для_некоторых_циклов" localSheetId="3">'[1]Рабочий'!$AA$12</definedName>
    <definedName name="Допустимое_уменьшение_нагрузки_меньше_32_часов_для_некоторых_циклов" localSheetId="1">'[1]Рабочий'!$AA$12</definedName>
    <definedName name="Допустимое_уменьшение_нагрузки_меньше_32_часов_для_некоторых_циклов" localSheetId="0">'[1]Рабочий'!$AA$12</definedName>
    <definedName name="Допустимое_уменьшение_нагрузки_меньше_32_часов_для_некоторых_циклов">'[1]Рабочий'!$AA$12</definedName>
    <definedName name="МаксКолЗачВГоду" localSheetId="3">'[1]Нормы'!$B$12</definedName>
    <definedName name="МаксКолЗачВГоду" localSheetId="1">'[1]Нормы'!$B$12</definedName>
    <definedName name="МаксКолЗачВГоду" localSheetId="0">'[1]Нормы'!$B$12</definedName>
    <definedName name="МаксКолЗачВГоду">'[1]Нормы'!$B$12</definedName>
    <definedName name="МаксКолЭкзВГоду" localSheetId="3">'[1]Нормы'!$B$11</definedName>
    <definedName name="МаксКолЭкзВГоду" localSheetId="1">'[1]Нормы'!$B$11</definedName>
    <definedName name="МаксКолЭкзВГоду" localSheetId="0">'[1]Нормы'!$B$11</definedName>
    <definedName name="МаксКолЭкзВГоду">'[1]Нормы'!$B$11</definedName>
    <definedName name="_xlnm.Print_Area" localSheetId="6">'БУП'!$A$1:$G$49</definedName>
    <definedName name="_xlnm.Print_Area" localSheetId="4">'РУП'!$A$1:$N$66</definedName>
    <definedName name="_xlnm.Print_Area" localSheetId="3">'сводная'!$A$1:$J$18</definedName>
    <definedName name="ОбязУчебНагрузка" localSheetId="3">'[1]Нормы'!$B$3</definedName>
    <definedName name="ОбязУчебНагрузка" localSheetId="1">'[1]Нормы'!$B$3</definedName>
    <definedName name="ОбязУчебНагрузка" localSheetId="0">'[1]Нормы'!$B$3</definedName>
    <definedName name="ОбязУчебНагрузка">'[1]Нормы'!$B$3</definedName>
    <definedName name="ОтклонениеПоЦиклам" localSheetId="3">'[1]План'!$EB$6</definedName>
    <definedName name="ОтклонениеПоЦиклам" localSheetId="1">'[1]План'!$EB$6</definedName>
    <definedName name="ОтклонениеПоЦиклам" localSheetId="0">'[1]План'!$EB$6</definedName>
    <definedName name="ОтклонениеПоЦиклам">'[1]План'!$EB$6</definedName>
    <definedName name="Сроки_МинКолЧасовПоДисц" localSheetId="3">'[1]Нормы'!$B$6</definedName>
    <definedName name="Сроки_МинКолЧасовПоДисц" localSheetId="1">'[1]Нормы'!$B$6</definedName>
    <definedName name="Сроки_МинКолЧасовПоДисц" localSheetId="0">'[1]Нормы'!$B$6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F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5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1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sharedStrings.xml><?xml version="1.0" encoding="utf-8"?>
<sst xmlns="http://schemas.openxmlformats.org/spreadsheetml/2006/main" count="1145" uniqueCount="389">
  <si>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</si>
  <si>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</si>
  <si>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</si>
  <si>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</si>
  <si>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</si>
  <si>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</si>
  <si>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</si>
  <si>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</si>
  <si>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</si>
  <si>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</si>
  <si>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</si>
  <si>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</si>
  <si>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</si>
  <si>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</si>
  <si>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</si>
  <si>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всего занятий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</si>
  <si>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</si>
  <si>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</si>
  <si>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</si>
  <si>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</si>
  <si>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</si>
  <si>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</si>
  <si>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</si>
  <si>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</si>
  <si>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</si>
  <si>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</si>
  <si>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</si>
  <si>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</si>
  <si>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</si>
  <si>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</si>
  <si>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</si>
  <si>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Физическая культура</t>
  </si>
  <si>
    <t>Математика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</si>
  <si>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</si>
  <si>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</si>
  <si>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</si>
  <si>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</si>
  <si>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</si>
  <si>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</si>
  <si>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</si>
  <si>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</si>
  <si>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</si>
  <si>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</si>
  <si>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</si>
  <si>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ФК.00</t>
  </si>
  <si>
    <t>дисциплин и МДК</t>
  </si>
  <si>
    <t>учебной практики</t>
  </si>
  <si>
    <t>дифф. зачетов</t>
  </si>
  <si>
    <t>зачетов</t>
  </si>
  <si>
    <t>ОДБ.00</t>
  </si>
  <si>
    <t>ОДБ.08</t>
  </si>
  <si>
    <t>ОДБ.09</t>
  </si>
  <si>
    <t>ОДП.00</t>
  </si>
  <si>
    <t>Электротехника</t>
  </si>
  <si>
    <t>Охрана труда</t>
  </si>
  <si>
    <t>Безопасность жизнедеятельности</t>
  </si>
  <si>
    <t>Учебная практика (производственное обучение)</t>
  </si>
  <si>
    <t>ПМ.02</t>
  </si>
  <si>
    <t>МДК.02.01</t>
  </si>
  <si>
    <t>ПМ.03</t>
  </si>
  <si>
    <t>МДК.03.01</t>
  </si>
  <si>
    <t>Вариативная часть циклов ОПОП</t>
  </si>
  <si>
    <t>Всего на учебную практику (производственное обучение)</t>
  </si>
  <si>
    <t>Всего на производственную практику</t>
  </si>
  <si>
    <t>ПА.00</t>
  </si>
  <si>
    <t>Э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</si>
  <si>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</si>
  <si>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</si>
  <si>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</si>
  <si>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</si>
  <si>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</si>
  <si>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</si>
  <si>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</si>
  <si>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примерной основной профессиональной образовательной программы</t>
  </si>
  <si>
    <t xml:space="preserve">код и наименование профессии 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</si>
  <si>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</si>
  <si>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</si>
  <si>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</si>
  <si>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</si>
  <si>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</si>
  <si>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</si>
  <si>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Курс изучения</t>
  </si>
  <si>
    <t>Обязательная часть циклов и раздела «Физическая культура» ОПОП (всего на дисциплины и междисциплинарные курсы)</t>
  </si>
  <si>
    <t>Общепрофессиональный цикл</t>
  </si>
  <si>
    <t>ОП.01</t>
  </si>
  <si>
    <t>Техническое черчение</t>
  </si>
  <si>
    <t>ОП.02</t>
  </si>
  <si>
    <t>ОП.03</t>
  </si>
  <si>
    <t>Основы технической механики и слесарных работ</t>
  </si>
  <si>
    <t>ОП.04</t>
  </si>
  <si>
    <t>ОП.05</t>
  </si>
  <si>
    <t>Профессиональный цикл</t>
  </si>
  <si>
    <t xml:space="preserve">УП.00. </t>
  </si>
  <si>
    <t>ПП.00.</t>
  </si>
  <si>
    <t>ДЗ</t>
  </si>
  <si>
    <t>В.00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</si>
  <si>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</si>
  <si>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t>В том числе лаб. и практ. занятий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</si>
  <si>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</si>
  <si>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</si>
  <si>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</si>
  <si>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</si>
  <si>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</si>
  <si>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</si>
  <si>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</si>
  <si>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</si>
  <si>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</si>
  <si>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</si>
  <si>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</si>
  <si>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</si>
  <si>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</si>
  <si>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</si>
  <si>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</si>
  <si>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</si>
  <si>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</si>
  <si>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</si>
  <si>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</si>
  <si>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</si>
  <si>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сам. р. с.</t>
  </si>
  <si>
    <t xml:space="preserve">Основы безопасности жизнедеятельности </t>
  </si>
  <si>
    <t>ОП. 00</t>
  </si>
  <si>
    <t xml:space="preserve">Общепрофессиональный  цикл </t>
  </si>
  <si>
    <t>(для НПО)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</si>
  <si>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</si>
  <si>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</si>
  <si>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</si>
  <si>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</si>
  <si>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</si>
  <si>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r>
      <t xml:space="preserve">Физическая культура </t>
    </r>
    <r>
      <rPr>
        <sz val="6"/>
        <rFont val="Times New Roman"/>
        <family val="1"/>
      </rPr>
      <t>(для НПО)</t>
    </r>
    <r>
      <rPr>
        <b/>
        <sz val="6"/>
        <rFont val="Times New Roman"/>
        <family val="1"/>
      </rPr>
      <t xml:space="preserve"> </t>
    </r>
  </si>
  <si>
    <t>30 сент. -  6 окт.</t>
  </si>
  <si>
    <t>30 дек. – 5 янв.</t>
  </si>
  <si>
    <t>30 июн. – 6 июл.</t>
  </si>
  <si>
    <t>завершающий курс</t>
  </si>
  <si>
    <t>1.2.  Календарный график аттестаций</t>
  </si>
  <si>
    <t>I rурс</t>
  </si>
  <si>
    <t>Всего аттестаций в неделю</t>
  </si>
  <si>
    <t>Государственная итоговая аттестация</t>
  </si>
  <si>
    <t>УТВЕРЖДАЮ</t>
  </si>
  <si>
    <t>Квалификация:</t>
  </si>
  <si>
    <t>КАЛЕНДАРНЫЙ УЧЕБНЫЙ ГРАФИК</t>
  </si>
  <si>
    <t>Настоящий учебный план составлен на основе ФГОС НПО и базисного учебного плана (БУП) по  профессии</t>
  </si>
  <si>
    <t>Форма обучения:</t>
  </si>
  <si>
    <t>Нормативный срок обучения на базе среднего (полного) общего образования :</t>
  </si>
  <si>
    <t xml:space="preserve">по профессии начального профессионального образования 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</si>
  <si>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</si>
  <si>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</si>
  <si>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</si>
  <si>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Обязательная часть циклов ОПОП и раздел «Физическая культура»</t>
  </si>
  <si>
    <t>ОП. 03</t>
  </si>
  <si>
    <t>ОП. 04</t>
  </si>
  <si>
    <t>ОП. 05</t>
  </si>
  <si>
    <t>УП.00.</t>
  </si>
  <si>
    <t xml:space="preserve">Производственная практика </t>
  </si>
  <si>
    <t>Всего по циклам и разделу «Физическая культура»</t>
  </si>
  <si>
    <t>Итого по обязательной части ОПОП, включая раздел «Физическая культура», и вариативной части ОПОП</t>
  </si>
  <si>
    <t>основная профессиональная программа начального профессионального образования</t>
  </si>
  <si>
    <t>ОДП.01</t>
  </si>
  <si>
    <t>ОДП.02</t>
  </si>
  <si>
    <t>ОДП.03</t>
  </si>
  <si>
    <t>УП.03</t>
  </si>
  <si>
    <t>ПП.03</t>
  </si>
  <si>
    <t xml:space="preserve">Обществознание </t>
  </si>
  <si>
    <t>Директор БУ "Радужнинский</t>
  </si>
  <si>
    <t>_______________ М.Н.Волков</t>
  </si>
  <si>
    <r>
      <t>"_______"</t>
    </r>
    <r>
      <rPr>
        <u val="single"/>
        <sz val="12"/>
        <color indexed="8"/>
        <rFont val="Times New Roman"/>
        <family val="1"/>
      </rPr>
      <t xml:space="preserve"> ____________ </t>
    </r>
    <r>
      <rPr>
        <sz val="12"/>
        <color indexed="8"/>
        <rFont val="Times New Roman"/>
        <family val="1"/>
      </rPr>
      <t>20_____г.</t>
    </r>
  </si>
  <si>
    <t>профессиональный колледж"</t>
  </si>
  <si>
    <t>Материаловедение</t>
  </si>
  <si>
    <t>Профильный цикл</t>
  </si>
  <si>
    <t>ОП. 02</t>
  </si>
  <si>
    <t>ОП. 01</t>
  </si>
  <si>
    <t>Обществознание</t>
  </si>
  <si>
    <t>МДК.01.02</t>
  </si>
  <si>
    <t>ОП. 06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</si>
  <si>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предприятий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</si>
  <si>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</si>
  <si>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предприятий</t>
  </si>
  <si>
    <t>Проверка и наладка электрооборудования</t>
  </si>
  <si>
    <t>Организация и технология проверки электрооборудования</t>
  </si>
  <si>
    <t>МДК.02.02</t>
  </si>
  <si>
    <t>Контрольно-измерительные приборы</t>
  </si>
  <si>
    <t>Электроматериаловедение</t>
  </si>
  <si>
    <t>Допуски и технические измерения</t>
  </si>
  <si>
    <t>Экономика отрасли и предприятия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</si>
  <si>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</si>
  <si>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предприятий</t>
  </si>
  <si>
    <t>II Курс</t>
  </si>
  <si>
    <t xml:space="preserve">максимальная </t>
  </si>
  <si>
    <t>1 сем</t>
  </si>
  <si>
    <t>2 сем</t>
  </si>
  <si>
    <t>3 сем</t>
  </si>
  <si>
    <t>4 сем</t>
  </si>
  <si>
    <t>5 сем</t>
  </si>
  <si>
    <t>6 сем</t>
  </si>
  <si>
    <t>Базовый цикл</t>
  </si>
  <si>
    <t>ОП.06</t>
  </si>
  <si>
    <t>Организация работ по сборке, монтажу и ремонту электрооборудования промышленных    предприятий</t>
  </si>
  <si>
    <t>Автоматизация производтства</t>
  </si>
  <si>
    <t>ВСЕГО</t>
  </si>
  <si>
    <t>Кабинеты:</t>
  </si>
  <si>
    <t>1.</t>
  </si>
  <si>
    <t>2.</t>
  </si>
  <si>
    <t>3.</t>
  </si>
  <si>
    <t>4.</t>
  </si>
  <si>
    <t>Лаборатории:</t>
  </si>
  <si>
    <t>Электротехники и электроники</t>
  </si>
  <si>
    <t>Информационных технологий</t>
  </si>
  <si>
    <t>Контрольно-измерительный приборов</t>
  </si>
  <si>
    <t>Технического обслуживания элетрооборудования</t>
  </si>
  <si>
    <t>Мастерские:</t>
  </si>
  <si>
    <t>Слесарно-механическая</t>
  </si>
  <si>
    <t>Электромонтажная</t>
  </si>
  <si>
    <t>Спортивный комплекс:</t>
  </si>
  <si>
    <t>Спортивный зал</t>
  </si>
  <si>
    <t>Залы:</t>
  </si>
  <si>
    <t>Библиотека, читальный зал с выходом в Интернет</t>
  </si>
  <si>
    <t>Актовый зал</t>
  </si>
  <si>
    <t>1.1 Календарный учебный график</t>
  </si>
  <si>
    <t>Овладение приёмами и приобретение навыков по сборке, монтажу, регулировке и ремонту узлов и механизмов оборудования, агрегатов, машин, станков и другого электрооборудования промышленных предприятий</t>
  </si>
  <si>
    <t>ОП.07</t>
  </si>
  <si>
    <t>ОП.08</t>
  </si>
  <si>
    <t>ОП.09</t>
  </si>
  <si>
    <t>ОП.10</t>
  </si>
  <si>
    <t>Овладение приёмами и приобретение навыков по проверке и наладке электрооборудования</t>
  </si>
  <si>
    <t>Совершенствование знаний, умений и практического опыта по проверке и наладке электрооборудования</t>
  </si>
  <si>
    <t>Совершенствование знаний, умений и практического опыта по сборке, монтажу, регулировке и ремонту узлов и механизмов оборудования, агрегатов, машин, станков и другого электрооборудования промышленных предприятий</t>
  </si>
  <si>
    <t>Овладение приёмами и приобретение навыков по устранению и предупреждению аварий и неполадок электрооборудования</t>
  </si>
  <si>
    <t>Совершенствование знаний, умений и практического опыта по устранению и предупреждению аварий и неполадок электрооборудования</t>
  </si>
  <si>
    <t>I  Курс</t>
  </si>
  <si>
    <t>II  Курс</t>
  </si>
  <si>
    <t>III  Курс</t>
  </si>
  <si>
    <t>2. Сводные данные по бюджету времени (в неделях)</t>
  </si>
  <si>
    <t>по профилю профессии/                                                 специальности</t>
  </si>
  <si>
    <r>
      <t xml:space="preserve">преддипломная </t>
    </r>
    <r>
      <rPr>
        <i/>
        <sz val="10"/>
        <rFont val="Arial"/>
        <family val="2"/>
      </rPr>
      <t>(для СПО)</t>
    </r>
  </si>
  <si>
    <t>140446.03 Электромонтер по ремонту и обслуживанию электрооболрудования</t>
  </si>
  <si>
    <t>электрооборужования  3 разряд</t>
  </si>
  <si>
    <t xml:space="preserve">Электромонтер по ремонту и обслужтиванию </t>
  </si>
  <si>
    <t>6. Перечень кабинетов, лабораторий, мастерских и других помещений для подготовки по профессии "Элетромонтер по ремонту и обслуживанию электрооборудования"</t>
  </si>
  <si>
    <t xml:space="preserve">4. Учебный план </t>
  </si>
  <si>
    <t>1</t>
  </si>
  <si>
    <t>БУП рассмотрен и согласован на заседании ЦК</t>
  </si>
  <si>
    <r>
      <t xml:space="preserve">Протокол "___" от ___________________ </t>
    </r>
    <r>
      <rPr>
        <u val="single"/>
        <sz val="10"/>
        <rFont val="Times New Roman"/>
        <family val="1"/>
      </rPr>
      <t>2011г.</t>
    </r>
  </si>
  <si>
    <t>Председатель ЦК /______________/ ____________________________</t>
  </si>
  <si>
    <t>ПОПОП рассмотрен и согласован на заседании ЦК</t>
  </si>
  <si>
    <r>
      <t xml:space="preserve">Протокол "___" от ________________ </t>
    </r>
    <r>
      <rPr>
        <u val="single"/>
        <sz val="10"/>
        <rFont val="Times New Roman"/>
        <family val="1"/>
      </rPr>
      <t>2011г.</t>
    </r>
  </si>
  <si>
    <t>Председатель ЦК /______________/ __________________</t>
  </si>
  <si>
    <t>10 мес.</t>
  </si>
  <si>
    <t>ФК.01</t>
  </si>
  <si>
    <t>___________________ М.Н.Волков</t>
  </si>
  <si>
    <t xml:space="preserve">Форма обучения - </t>
  </si>
  <si>
    <t xml:space="preserve">Нормативный срок  освоения ОПОП - </t>
  </si>
  <si>
    <t xml:space="preserve">Профиль получаемого профессионального образования - </t>
  </si>
  <si>
    <t>русского языка и литературы</t>
  </si>
  <si>
    <t>математики</t>
  </si>
  <si>
    <t>физики</t>
  </si>
  <si>
    <t>химии и биологии</t>
  </si>
  <si>
    <t>информатики</t>
  </si>
  <si>
    <t>истории и обществознания</t>
  </si>
  <si>
    <t>иностранного языка</t>
  </si>
  <si>
    <t>материаловедения</t>
  </si>
  <si>
    <t>В т.ч. лаб. и практ. занятий</t>
  </si>
  <si>
    <t>"_______" ____________ 20_____г.</t>
  </si>
  <si>
    <t>5. БАЗИСНЫЙ УЧЕБНЫЙ ПЛАН</t>
  </si>
  <si>
    <t>2 года и 5 мес.</t>
  </si>
  <si>
    <t>технический</t>
  </si>
  <si>
    <t>Нормативный срок обучения -</t>
  </si>
  <si>
    <t xml:space="preserve"> УЧЕБНЫЙ ПЛАН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</si>
  <si>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</si>
  <si>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Организация работ по сборке, монтажу и ремонту электрооборудования промышленных    организаций</t>
  </si>
  <si>
    <t>Организация технического обслуживания электрооборудования промышленных организаций</t>
  </si>
  <si>
    <t>Релейная защита и автоматика</t>
  </si>
  <si>
    <t>Э(к)</t>
  </si>
  <si>
    <t>--/--/ДЗ</t>
  </si>
  <si>
    <t>--/ДЗ</t>
  </si>
  <si>
    <t>--/Э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</si>
  <si>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</si>
  <si>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t>Электромонтер по ремонту и обслуживания электрооборудования             4 разряд</t>
  </si>
  <si>
    <t xml:space="preserve">Формы промежуточной аттестации                                      </t>
  </si>
  <si>
    <r>
      <t>Распределение обязательной учебной нагрузки</t>
    </r>
    <r>
      <rPr>
        <sz val="9"/>
        <rFont val="Times New Roman"/>
        <family val="1"/>
      </rPr>
      <t xml:space="preserve"> (включая обязательную аудиторную нагрузку и все виды практики в составе профессиональных модулей) </t>
    </r>
    <r>
      <rPr>
        <b/>
        <sz val="9"/>
        <rFont val="Times New Roman"/>
        <family val="1"/>
      </rPr>
      <t>по курсам и семестрам (час. в семестр)</t>
    </r>
  </si>
  <si>
    <t>Самостоятельная учебная работа</t>
  </si>
  <si>
    <t>обязательная</t>
  </si>
  <si>
    <t>в т.ч. лаб.и прак. занятий</t>
  </si>
  <si>
    <t>17 нед.</t>
  </si>
  <si>
    <t>16 нед.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</si>
  <si>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</si>
  <si>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</si>
  <si>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</si>
  <si>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</si>
  <si>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</si>
  <si>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</si>
  <si>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</si>
  <si>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</si>
  <si>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</si>
  <si>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ОДп.00</t>
  </si>
  <si>
    <t>ОДп.01</t>
  </si>
  <si>
    <t>ОДп.02</t>
  </si>
  <si>
    <t>ОДп.03</t>
  </si>
  <si>
    <t xml:space="preserve">Государственная (итоговая) аттестация: </t>
  </si>
  <si>
    <t>производственной практики</t>
  </si>
  <si>
    <t>экзаменов (в т.ч. экзаменов квалификационных)</t>
  </si>
  <si>
    <t>на базе основного общего образования с получением среднего общего образования</t>
  </si>
  <si>
    <t>Технология и организация стропальных работ</t>
  </si>
  <si>
    <t>ОП. 08</t>
  </si>
  <si>
    <t>Консультации из расчета 4 часа на одного обучающегося в год</t>
  </si>
  <si>
    <t>ОП. 07</t>
  </si>
  <si>
    <t>Организация работ по сборке, монтажу и ремонту электрооборудования промышленных организаций</t>
  </si>
  <si>
    <t>ПП. 01</t>
  </si>
  <si>
    <t>Информатика и ИКТ</t>
  </si>
  <si>
    <t>э</t>
  </si>
  <si>
    <t>ГИА</t>
  </si>
  <si>
    <t>технического черчения</t>
  </si>
  <si>
    <t>электротехники</t>
  </si>
  <si>
    <t>технической механики</t>
  </si>
  <si>
    <t>охраны труда</t>
  </si>
  <si>
    <t>безопасности жизнедеятельности</t>
  </si>
  <si>
    <t>открытый стадион широкого профиля с элементами полосы препятствий</t>
  </si>
  <si>
    <t>2 сент. – 8 сент.</t>
  </si>
  <si>
    <t>4 нояб. -  10 нояб.</t>
  </si>
  <si>
    <t>2 дек. – 8 дек.</t>
  </si>
  <si>
    <t>31 мар. – 6 апр.</t>
  </si>
  <si>
    <t>5 мая – 11 мая</t>
  </si>
  <si>
    <t>2 июн. – 8 июн.</t>
  </si>
  <si>
    <t>1 сен. – 7 сент.</t>
  </si>
  <si>
    <t>3 нояб. -  9 нояб.</t>
  </si>
  <si>
    <t>1 дек.–7 дек.</t>
  </si>
  <si>
    <t>5 янв. – 11 янв.</t>
  </si>
  <si>
    <t>2 фев. -  8 фев.</t>
  </si>
  <si>
    <t>2 мар. – 8 мар.</t>
  </si>
  <si>
    <t>4 мая. – 10 мая</t>
  </si>
  <si>
    <t>1 июн – 7 июн.</t>
  </si>
  <si>
    <t>3 авг. – 9 авг.</t>
  </si>
  <si>
    <t>31 авг. – 6 сент.</t>
  </si>
  <si>
    <t>5 окт. -  11окт.</t>
  </si>
  <si>
    <t>2 нояб. - 8 нояб.</t>
  </si>
  <si>
    <t>30 нояб. – 6 дек.</t>
  </si>
  <si>
    <t>4 янв. – 10 янв.</t>
  </si>
  <si>
    <t>1 фев. - 7 фев.</t>
  </si>
  <si>
    <t>29 фев. – 6 мар.</t>
  </si>
  <si>
    <t xml:space="preserve">4 апр. - 10 апр. </t>
  </si>
  <si>
    <t>2 мая. – 8 мая</t>
  </si>
  <si>
    <t>30 мая – 5 июн.</t>
  </si>
  <si>
    <t>4 июл. – 10 июл.</t>
  </si>
  <si>
    <t>1 авг. – 7 авг.</t>
  </si>
  <si>
    <t>03 фев. -  9 фев.</t>
  </si>
  <si>
    <t>03 мар. – 9 мар.</t>
  </si>
  <si>
    <t>04 авг. – 10 авг.</t>
  </si>
  <si>
    <t>23 нед.</t>
  </si>
  <si>
    <t>3. Рабочий учебный план по профессии 13.01.10 Электромонтер по ремонту и обслуживанию электрооборудования</t>
  </si>
  <si>
    <r>
      <t xml:space="preserve">*   </t>
    </r>
    <r>
      <rPr>
        <sz val="10"/>
        <rFont val="Times New Roman"/>
        <family val="1"/>
      </rPr>
      <t xml:space="preserve">    Учебно-полевые сборы - 35 часов</t>
    </r>
  </si>
  <si>
    <t>01 сент. – 07 сент.</t>
  </si>
  <si>
    <t>28 сент. -  4 окт.</t>
  </si>
  <si>
    <t>2 нояб. -  8 нояб.</t>
  </si>
  <si>
    <t>28 дек. – 3 янв.</t>
  </si>
  <si>
    <t>1 фев. -  7 фев.</t>
  </si>
  <si>
    <t xml:space="preserve"> 29 фев. – 6 мар.</t>
  </si>
  <si>
    <t>28 мар. – 3 апр.</t>
  </si>
  <si>
    <t>2 мая – 8 мая</t>
  </si>
  <si>
    <t>27 июн. – 3 июл.</t>
  </si>
  <si>
    <t>29 авг. – 4 сент.</t>
  </si>
  <si>
    <t>политехнический колледж"</t>
  </si>
  <si>
    <r>
      <t xml:space="preserve">программы подготовки квалифицированных рабочих, служащих                                                                                             бюджетного учреждения среднего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профессии  </t>
    </r>
    <r>
      <rPr>
        <b/>
        <sz val="14"/>
        <color indexed="8"/>
        <rFont val="Times New Roman"/>
        <family val="1"/>
      </rPr>
      <t>13.01.10 ЭЛЕКТРОМОНТЕР ПО РЕМОНТУ И ОБСЛУЖИВАНИЮ ЭЛЕКТРООБОРУДОВАНИЯ</t>
    </r>
  </si>
  <si>
    <r>
      <t xml:space="preserve">программы подготовки квалифицированных рабочих, служащих                                                                                            бюджетного учреждения среднего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 профессии </t>
    </r>
    <r>
      <rPr>
        <b/>
        <sz val="14"/>
        <color indexed="8"/>
        <rFont val="Times New Roman"/>
        <family val="1"/>
      </rPr>
      <t>13.01.10 ЭЛЕКТРОМОНТЕР ПО РЕМОНТУ И ОБСЛУЖИВАНИЮ ЭЛЕКТРООБОРУДОВАНИЯ</t>
    </r>
  </si>
  <si>
    <t>--/--/--/ДЗ</t>
  </si>
  <si>
    <t>ОБЖ</t>
  </si>
  <si>
    <t>Обществознание (вкл.экономику и право)</t>
  </si>
  <si>
    <t>Математика: алгебра, начала математического анализа, геометрия</t>
  </si>
  <si>
    <t>--/--/--/Э</t>
  </si>
  <si>
    <t>Информатика</t>
  </si>
  <si>
    <t>индивидуальный проект</t>
  </si>
  <si>
    <t>МДК.01.03</t>
  </si>
  <si>
    <t xml:space="preserve">22 нед. </t>
  </si>
  <si>
    <t xml:space="preserve"> 21 нед.</t>
  </si>
  <si>
    <t>Безопасность жизнедеятельности*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</si>
  <si>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/9</t>
    </r>
    <r>
      <rPr>
        <b/>
        <vertAlign val="subscript"/>
        <sz val="9"/>
        <rFont val="Times New Roman"/>
        <family val="1"/>
      </rPr>
      <t>Э</t>
    </r>
  </si>
  <si>
    <t>Выпускная квалификационная работа с 15.06.2020 по 27.06.2020 (2 нед.)</t>
  </si>
  <si>
    <t>2нед.</t>
  </si>
  <si>
    <t>З,Э</t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</si>
  <si>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Э</t>
    </r>
  </si>
  <si>
    <t>ОДб.09</t>
  </si>
  <si>
    <t xml:space="preserve">Русский язык </t>
  </si>
  <si>
    <t xml:space="preserve">Электромонтер по ремонту и обслуживания электрооборудования             </t>
  </si>
  <si>
    <t>2 года 10 мес.</t>
  </si>
  <si>
    <t xml:space="preserve">на базе основного общего образования </t>
  </si>
  <si>
    <t xml:space="preserve">Период обучения - </t>
  </si>
  <si>
    <t>2017-2020 учебный год</t>
  </si>
  <si>
    <t>ОДб.10</t>
  </si>
  <si>
    <t>Астрономия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</si>
  <si>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/9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</si>
  <si>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/10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</si>
  <si>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/20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/16</t>
    </r>
    <r>
      <rPr>
        <b/>
        <vertAlign val="subscript"/>
        <sz val="9"/>
        <rFont val="Times New Roman"/>
        <family val="1"/>
      </rPr>
      <t>Э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</si>
</sst>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_ ;[Red]\-0\ 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vertAlign val="subscript"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8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794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72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9" fillId="0" borderId="0" xfId="42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5" fillId="0" borderId="0" xfId="54" applyNumberFormat="1" applyFont="1" applyBorder="1" applyProtection="1">
      <alignment/>
      <protection hidden="1"/>
    </xf>
    <xf numFmtId="0" fontId="5" fillId="0" borderId="0" xfId="54" applyFont="1">
      <alignment/>
      <protection/>
    </xf>
    <xf numFmtId="49" fontId="3" fillId="0" borderId="16" xfId="54" applyNumberFormat="1" applyFont="1" applyFill="1" applyBorder="1" applyAlignment="1" applyProtection="1">
      <alignment horizontal="center" vertical="center"/>
      <protection hidden="1"/>
    </xf>
    <xf numFmtId="49" fontId="3" fillId="0" borderId="17" xfId="54" applyNumberFormat="1" applyFont="1" applyFill="1" applyBorder="1" applyAlignment="1" applyProtection="1">
      <alignment horizontal="left" vertical="center"/>
      <protection hidden="1"/>
    </xf>
    <xf numFmtId="1" fontId="3" fillId="0" borderId="18" xfId="54" applyNumberFormat="1" applyFont="1" applyBorder="1" applyAlignment="1" applyProtection="1">
      <alignment horizontal="center" vertical="center"/>
      <protection hidden="1"/>
    </xf>
    <xf numFmtId="0" fontId="9" fillId="0" borderId="0" xfId="54" applyFont="1">
      <alignment/>
      <protection/>
    </xf>
    <xf numFmtId="1" fontId="5" fillId="0" borderId="19" xfId="54" applyNumberFormat="1" applyFont="1" applyBorder="1" applyAlignment="1" applyProtection="1">
      <alignment horizontal="center" vertical="center"/>
      <protection hidden="1"/>
    </xf>
    <xf numFmtId="1" fontId="5" fillId="0" borderId="1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20" xfId="54" applyNumberFormat="1" applyFont="1" applyBorder="1" applyAlignment="1" applyProtection="1">
      <alignment horizontal="center" vertical="center"/>
      <protection hidden="1"/>
    </xf>
    <xf numFmtId="1" fontId="5" fillId="0" borderId="20" xfId="54" applyNumberFormat="1" applyFont="1" applyFill="1" applyBorder="1" applyAlignment="1" applyProtection="1">
      <alignment horizontal="center" vertical="center" shrinkToFit="1"/>
      <protection hidden="1"/>
    </xf>
    <xf numFmtId="49" fontId="5" fillId="0" borderId="21" xfId="54" applyNumberFormat="1" applyFont="1" applyFill="1" applyBorder="1" applyAlignment="1" applyProtection="1">
      <alignment horizontal="center" vertical="center"/>
      <protection hidden="1"/>
    </xf>
    <xf numFmtId="49" fontId="5" fillId="0" borderId="22" xfId="54" applyNumberFormat="1" applyFont="1" applyFill="1" applyBorder="1" applyAlignment="1" applyProtection="1">
      <alignment horizontal="center" vertical="center"/>
      <protection hidden="1"/>
    </xf>
    <xf numFmtId="1" fontId="3" fillId="0" borderId="18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23" xfId="54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4" applyFont="1">
      <alignment/>
      <protection/>
    </xf>
    <xf numFmtId="1" fontId="5" fillId="0" borderId="19" xfId="54" applyNumberFormat="1" applyFont="1" applyFill="1" applyBorder="1" applyAlignment="1" applyProtection="1">
      <alignment horizontal="center" vertical="center" shrinkToFit="1"/>
      <protection/>
    </xf>
    <xf numFmtId="1" fontId="5" fillId="0" borderId="20" xfId="54" applyNumberFormat="1" applyFont="1" applyFill="1" applyBorder="1" applyAlignment="1" applyProtection="1">
      <alignment horizontal="center" vertical="center" shrinkToFit="1"/>
      <protection/>
    </xf>
    <xf numFmtId="1" fontId="5" fillId="0" borderId="24" xfId="54" applyNumberFormat="1" applyFont="1" applyFill="1" applyBorder="1" applyAlignment="1" applyProtection="1">
      <alignment horizontal="center" vertical="center" shrinkToFit="1"/>
      <protection/>
    </xf>
    <xf numFmtId="1" fontId="5" fillId="0" borderId="11" xfId="54" applyNumberFormat="1" applyFont="1" applyFill="1" applyBorder="1" applyAlignment="1" applyProtection="1">
      <alignment horizontal="center" vertical="center" shrinkToFit="1"/>
      <protection/>
    </xf>
    <xf numFmtId="1" fontId="5" fillId="0" borderId="25" xfId="54" applyNumberFormat="1" applyFont="1" applyFill="1" applyBorder="1" applyAlignment="1" applyProtection="1">
      <alignment horizontal="center" vertical="center" shrinkToFit="1"/>
      <protection/>
    </xf>
    <xf numFmtId="49" fontId="5" fillId="0" borderId="26" xfId="54" applyNumberFormat="1" applyFont="1" applyFill="1" applyBorder="1" applyAlignment="1" applyProtection="1">
      <alignment horizontal="center" vertical="center"/>
      <protection hidden="1"/>
    </xf>
    <xf numFmtId="1" fontId="5" fillId="0" borderId="27" xfId="54" applyNumberFormat="1" applyFont="1" applyBorder="1" applyAlignment="1" applyProtection="1">
      <alignment horizontal="center" vertical="center"/>
      <protection hidden="1"/>
    </xf>
    <xf numFmtId="1" fontId="5" fillId="0" borderId="27" xfId="54" applyNumberFormat="1" applyFont="1" applyFill="1" applyBorder="1" applyAlignment="1" applyProtection="1">
      <alignment horizontal="center" vertical="center" shrinkToFit="1"/>
      <protection/>
    </xf>
    <xf numFmtId="1" fontId="5" fillId="0" borderId="28" xfId="54" applyNumberFormat="1" applyFont="1" applyBorder="1" applyAlignment="1" applyProtection="1">
      <alignment horizontal="center" vertical="center"/>
      <protection hidden="1"/>
    </xf>
    <xf numFmtId="1" fontId="5" fillId="0" borderId="28" xfId="54" applyNumberFormat="1" applyFont="1" applyFill="1" applyBorder="1" applyAlignment="1" applyProtection="1">
      <alignment horizontal="center" vertical="center" shrinkToFit="1"/>
      <protection/>
    </xf>
    <xf numFmtId="1" fontId="3" fillId="0" borderId="20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1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4" applyNumberFormat="1" applyFont="1" applyFill="1" applyBorder="1">
      <alignment/>
      <protection/>
    </xf>
    <xf numFmtId="1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1" fontId="5" fillId="0" borderId="19" xfId="54" applyNumberFormat="1" applyFont="1" applyBorder="1" applyProtection="1">
      <alignment/>
      <protection hidden="1"/>
    </xf>
    <xf numFmtId="1" fontId="5" fillId="0" borderId="28" xfId="54" applyNumberFormat="1" applyFont="1" applyBorder="1" applyProtection="1">
      <alignment/>
      <protection hidden="1"/>
    </xf>
    <xf numFmtId="49" fontId="5" fillId="0" borderId="29" xfId="54" applyNumberFormat="1" applyFont="1" applyBorder="1" applyAlignment="1" applyProtection="1">
      <alignment horizontal="left" vertical="center"/>
      <protection hidden="1"/>
    </xf>
    <xf numFmtId="1" fontId="3" fillId="0" borderId="0" xfId="54" applyNumberFormat="1" applyFont="1" applyFill="1" applyBorder="1">
      <alignment/>
      <protection/>
    </xf>
    <xf numFmtId="1" fontId="3" fillId="0" borderId="0" xfId="54" applyNumberFormat="1" applyFont="1" applyBorder="1">
      <alignment/>
      <protection/>
    </xf>
    <xf numFmtId="0" fontId="3" fillId="0" borderId="0" xfId="54" applyFont="1" applyBorder="1">
      <alignment/>
      <protection/>
    </xf>
    <xf numFmtId="1" fontId="3" fillId="0" borderId="30" xfId="54" applyNumberFormat="1" applyFont="1" applyFill="1" applyBorder="1">
      <alignment/>
      <protection/>
    </xf>
    <xf numFmtId="1" fontId="3" fillId="0" borderId="30" xfId="54" applyNumberFormat="1" applyFont="1" applyBorder="1">
      <alignment/>
      <protection/>
    </xf>
    <xf numFmtId="0" fontId="3" fillId="0" borderId="30" xfId="54" applyFont="1" applyBorder="1">
      <alignment/>
      <protection/>
    </xf>
    <xf numFmtId="1" fontId="5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0" xfId="54" applyNumberFormat="1" applyFont="1" applyFill="1" applyBorder="1" applyAlignment="1" applyProtection="1">
      <alignment horizontal="center" vertical="center" shrinkToFit="1"/>
      <protection/>
    </xf>
    <xf numFmtId="49" fontId="39" fillId="0" borderId="0" xfId="54" applyNumberFormat="1" applyFont="1" applyFill="1" applyBorder="1" applyAlignment="1" applyProtection="1">
      <alignment horizontal="center" vertical="center"/>
      <protection hidden="1"/>
    </xf>
    <xf numFmtId="49" fontId="38" fillId="0" borderId="0" xfId="54" applyNumberFormat="1" applyFont="1" applyFill="1" applyBorder="1" applyAlignment="1" applyProtection="1">
      <alignment horizontal="left" vertical="top" wrapText="1"/>
      <protection/>
    </xf>
    <xf numFmtId="1" fontId="38" fillId="0" borderId="0" xfId="54" applyNumberFormat="1" applyFont="1" applyFill="1" applyBorder="1" applyAlignment="1" applyProtection="1">
      <alignment horizontal="center" vertical="center" shrinkToFit="1"/>
      <protection/>
    </xf>
    <xf numFmtId="1" fontId="38" fillId="0" borderId="0" xfId="54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4" applyNumberFormat="1" applyFont="1" applyBorder="1" applyAlignment="1" applyProtection="1">
      <alignment horizontal="left" vertical="center"/>
      <protection hidden="1"/>
    </xf>
    <xf numFmtId="49" fontId="9" fillId="0" borderId="0" xfId="54" applyNumberFormat="1" applyFont="1" applyBorder="1" applyAlignment="1" applyProtection="1">
      <alignment horizontal="justify" vertical="center"/>
      <protection hidden="1"/>
    </xf>
    <xf numFmtId="49" fontId="9" fillId="0" borderId="0" xfId="54" applyNumberFormat="1" applyFont="1" applyBorder="1" applyAlignment="1" applyProtection="1">
      <alignment horizontal="center"/>
      <protection hidden="1"/>
    </xf>
    <xf numFmtId="1" fontId="9" fillId="0" borderId="0" xfId="54" applyNumberFormat="1" applyFont="1" applyBorder="1" applyProtection="1">
      <alignment/>
      <protection hidden="1"/>
    </xf>
    <xf numFmtId="0" fontId="36" fillId="0" borderId="0" xfId="54">
      <alignment/>
      <protection/>
    </xf>
    <xf numFmtId="0" fontId="36" fillId="0" borderId="0" xfId="54" applyBorder="1">
      <alignment/>
      <protection/>
    </xf>
    <xf numFmtId="0" fontId="36" fillId="0" borderId="10" xfId="54" applyBorder="1" applyAlignment="1">
      <alignment horizontal="center" vertical="center"/>
      <protection/>
    </xf>
    <xf numFmtId="0" fontId="36" fillId="0" borderId="10" xfId="54" applyFill="1" applyBorder="1" applyAlignment="1">
      <alignment horizontal="center" vertical="center"/>
      <protection/>
    </xf>
    <xf numFmtId="0" fontId="25" fillId="0" borderId="0" xfId="54" applyFont="1">
      <alignment/>
      <protection/>
    </xf>
    <xf numFmtId="0" fontId="25" fillId="0" borderId="10" xfId="54" applyFont="1" applyBorder="1" applyAlignment="1">
      <alignment vertical="top" wrapText="1"/>
      <protection/>
    </xf>
    <xf numFmtId="0" fontId="25" fillId="0" borderId="10" xfId="54" applyFont="1" applyBorder="1">
      <alignment/>
      <protection/>
    </xf>
    <xf numFmtId="0" fontId="18" fillId="0" borderId="0" xfId="0" applyFont="1" applyFill="1" applyAlignment="1">
      <alignment/>
    </xf>
    <xf numFmtId="0" fontId="15" fillId="0" borderId="3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21" xfId="54" applyNumberFormat="1" applyFont="1" applyBorder="1" applyAlignment="1" applyProtection="1">
      <alignment horizontal="center" vertical="center"/>
      <protection hidden="1"/>
    </xf>
    <xf numFmtId="49" fontId="5" fillId="0" borderId="36" xfId="54" applyNumberFormat="1" applyFont="1" applyBorder="1" applyAlignment="1" applyProtection="1">
      <alignment horizontal="center" vertical="center"/>
      <protection hidden="1"/>
    </xf>
    <xf numFmtId="49" fontId="5" fillId="0" borderId="22" xfId="54" applyNumberFormat="1" applyFont="1" applyBorder="1" applyAlignment="1" applyProtection="1">
      <alignment horizontal="center" vertical="center"/>
      <protection hidden="1"/>
    </xf>
    <xf numFmtId="49" fontId="30" fillId="0" borderId="3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center" vertical="center"/>
    </xf>
    <xf numFmtId="49" fontId="5" fillId="0" borderId="10" xfId="54" applyNumberFormat="1" applyFont="1" applyFill="1" applyBorder="1" applyAlignment="1" applyProtection="1">
      <alignment horizontal="left" vertical="top" wrapText="1"/>
      <protection/>
    </xf>
    <xf numFmtId="49" fontId="5" fillId="0" borderId="10" xfId="54" applyNumberFormat="1" applyFont="1" applyFill="1" applyBorder="1" applyAlignment="1" applyProtection="1">
      <alignment horizontal="left" vertical="top" wrapText="1"/>
      <protection hidden="1"/>
    </xf>
    <xf numFmtId="0" fontId="4" fillId="0" borderId="10" xfId="59" applyFont="1" applyBorder="1" applyAlignment="1">
      <alignment wrapText="1"/>
      <protection/>
    </xf>
    <xf numFmtId="1" fontId="4" fillId="0" borderId="10" xfId="54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59" applyFont="1" applyBorder="1" applyAlignment="1">
      <alignment wrapText="1"/>
      <protection/>
    </xf>
    <xf numFmtId="1" fontId="3" fillId="0" borderId="10" xfId="54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54" applyNumberFormat="1" applyFont="1" applyBorder="1" applyAlignment="1" applyProtection="1">
      <alignment horizontal="left" vertical="center" wrapText="1"/>
      <protection hidden="1"/>
    </xf>
    <xf numFmtId="1" fontId="5" fillId="0" borderId="10" xfId="54" applyNumberFormat="1" applyFont="1" applyBorder="1" applyAlignment="1" applyProtection="1">
      <alignment horizontal="center" vertical="center"/>
      <protection hidden="1"/>
    </xf>
    <xf numFmtId="49" fontId="5" fillId="0" borderId="10" xfId="54" applyNumberFormat="1" applyFont="1" applyBorder="1" applyAlignment="1" applyProtection="1">
      <alignment horizontal="left" vertical="center"/>
      <protection hidden="1"/>
    </xf>
    <xf numFmtId="49" fontId="5" fillId="0" borderId="10" xfId="54" applyNumberFormat="1" applyFont="1" applyBorder="1" applyAlignment="1" applyProtection="1">
      <alignment horizontal="justify" vertical="center"/>
      <protection hidden="1"/>
    </xf>
    <xf numFmtId="49" fontId="4" fillId="0" borderId="10" xfId="54" applyNumberFormat="1" applyFont="1" applyFill="1" applyBorder="1" applyAlignment="1" applyProtection="1">
      <alignment horizontal="center" vertical="center"/>
      <protection hidden="1"/>
    </xf>
    <xf numFmtId="49" fontId="5" fillId="0" borderId="20" xfId="54" applyNumberFormat="1" applyFont="1" applyFill="1" applyBorder="1" applyAlignment="1" applyProtection="1">
      <alignment horizontal="center" vertical="center"/>
      <protection hidden="1"/>
    </xf>
    <xf numFmtId="49" fontId="5" fillId="0" borderId="38" xfId="54" applyNumberFormat="1" applyFont="1" applyFill="1" applyBorder="1" applyAlignment="1" applyProtection="1">
      <alignment horizontal="center" vertical="center"/>
      <protection hidden="1"/>
    </xf>
    <xf numFmtId="49" fontId="4" fillId="0" borderId="20" xfId="54" applyNumberFormat="1" applyFont="1" applyFill="1" applyBorder="1" applyAlignment="1" applyProtection="1">
      <alignment horizontal="center" vertical="center"/>
      <protection hidden="1"/>
    </xf>
    <xf numFmtId="0" fontId="32" fillId="0" borderId="22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1" fontId="30" fillId="0" borderId="10" xfId="54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49" fontId="3" fillId="0" borderId="22" xfId="54" applyNumberFormat="1" applyFont="1" applyFill="1" applyBorder="1" applyAlignment="1" applyProtection="1">
      <alignment horizontal="center" vertical="center"/>
      <protection hidden="1"/>
    </xf>
    <xf numFmtId="0" fontId="3" fillId="34" borderId="16" xfId="54" applyFont="1" applyFill="1" applyBorder="1" applyAlignment="1">
      <alignment horizontal="center" vertical="center" wrapText="1"/>
      <protection/>
    </xf>
    <xf numFmtId="0" fontId="3" fillId="34" borderId="17" xfId="54" applyFont="1" applyFill="1" applyBorder="1" applyAlignment="1">
      <alignment horizontal="left" vertical="top" wrapText="1"/>
      <protection/>
    </xf>
    <xf numFmtId="0" fontId="3" fillId="0" borderId="17" xfId="59" applyFont="1" applyBorder="1" applyAlignment="1">
      <alignment horizontal="left" vertical="center" wrapText="1"/>
      <protection/>
    </xf>
    <xf numFmtId="49" fontId="4" fillId="0" borderId="22" xfId="54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4" fillId="0" borderId="10" xfId="59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5" fillId="0" borderId="19" xfId="54" applyNumberFormat="1" applyFont="1" applyBorder="1" applyAlignment="1" applyProtection="1">
      <alignment horizontal="center" vertical="center" wrapText="1"/>
      <protection hidden="1"/>
    </xf>
    <xf numFmtId="0" fontId="2" fillId="0" borderId="0" xfId="57" applyFont="1">
      <alignment/>
      <protection/>
    </xf>
    <xf numFmtId="0" fontId="18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horizontal="left"/>
      <protection/>
    </xf>
    <xf numFmtId="0" fontId="2" fillId="0" borderId="0" xfId="57" applyFont="1" applyAlignment="1">
      <alignment/>
      <protection/>
    </xf>
    <xf numFmtId="0" fontId="18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25" fillId="0" borderId="0" xfId="57" applyFont="1" applyFill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 vertical="center"/>
      <protection/>
    </xf>
    <xf numFmtId="0" fontId="23" fillId="0" borderId="0" xfId="57" applyFont="1" applyAlignment="1">
      <alignment vertical="center"/>
      <protection/>
    </xf>
    <xf numFmtId="0" fontId="26" fillId="0" borderId="0" xfId="57" applyFont="1" applyBorder="1" applyAlignment="1">
      <alignment horizontal="left" vertical="center"/>
      <protection/>
    </xf>
    <xf numFmtId="0" fontId="25" fillId="0" borderId="0" xfId="57" applyFont="1" applyFill="1" applyBorder="1" applyAlignment="1">
      <alignment vertical="center"/>
      <protection/>
    </xf>
    <xf numFmtId="0" fontId="49" fillId="0" borderId="0" xfId="57" applyFont="1" applyAlignment="1">
      <alignment vertical="center"/>
      <protection/>
    </xf>
    <xf numFmtId="0" fontId="22" fillId="0" borderId="40" xfId="57" applyFont="1" applyFill="1" applyBorder="1" applyAlignment="1">
      <alignment vertical="center"/>
      <protection/>
    </xf>
    <xf numFmtId="0" fontId="49" fillId="0" borderId="40" xfId="57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26" fillId="0" borderId="0" xfId="57" applyFont="1" applyBorder="1" applyAlignment="1">
      <alignment vertical="center"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0" fontId="1" fillId="0" borderId="0" xfId="57">
      <alignment/>
      <protection/>
    </xf>
    <xf numFmtId="0" fontId="25" fillId="0" borderId="10" xfId="53" applyFont="1" applyBorder="1" applyAlignment="1">
      <alignment horizontal="center" vertical="center"/>
      <protection/>
    </xf>
    <xf numFmtId="0" fontId="41" fillId="0" borderId="41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vertical="top" wrapText="1"/>
      <protection/>
    </xf>
    <xf numFmtId="0" fontId="36" fillId="0" borderId="0" xfId="53">
      <alignment/>
      <protection/>
    </xf>
    <xf numFmtId="0" fontId="15" fillId="0" borderId="42" xfId="0" applyFont="1" applyBorder="1" applyAlignment="1">
      <alignment horizontal="center" vertical="center" textRotation="90"/>
    </xf>
    <xf numFmtId="0" fontId="15" fillId="0" borderId="42" xfId="0" applyFont="1" applyBorder="1" applyAlignment="1">
      <alignment horizontal="center" vertical="center" textRotation="90" wrapText="1"/>
    </xf>
    <xf numFmtId="0" fontId="15" fillId="33" borderId="24" xfId="0" applyNumberFormat="1" applyFont="1" applyFill="1" applyBorder="1" applyAlignment="1">
      <alignment horizont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5" fillId="33" borderId="24" xfId="0" applyNumberFormat="1" applyFont="1" applyFill="1" applyBorder="1" applyAlignment="1">
      <alignment horizontal="center" vertical="center"/>
    </xf>
    <xf numFmtId="0" fontId="15" fillId="33" borderId="32" xfId="0" applyNumberFormat="1" applyFont="1" applyFill="1" applyBorder="1" applyAlignment="1">
      <alignment horizontal="center"/>
    </xf>
    <xf numFmtId="0" fontId="15" fillId="33" borderId="33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34" xfId="0" applyNumberFormat="1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33" borderId="42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25" xfId="0" applyNumberFormat="1" applyFont="1" applyFill="1" applyBorder="1" applyAlignment="1">
      <alignment horizontal="center"/>
    </xf>
    <xf numFmtId="0" fontId="14" fillId="33" borderId="24" xfId="0" applyNumberFormat="1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 wrapText="1"/>
    </xf>
    <xf numFmtId="0" fontId="15" fillId="33" borderId="32" xfId="0" applyNumberFormat="1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38" fillId="35" borderId="33" xfId="0" applyFont="1" applyFill="1" applyBorder="1" applyAlignment="1">
      <alignment horizontal="center" vertical="center" wrapText="1"/>
    </xf>
    <xf numFmtId="0" fontId="38" fillId="35" borderId="25" xfId="0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/>
    </xf>
    <xf numFmtId="0" fontId="38" fillId="33" borderId="24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hidden="1"/>
    </xf>
    <xf numFmtId="1" fontId="5" fillId="0" borderId="11" xfId="54" applyNumberFormat="1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top" wrapText="1"/>
    </xf>
    <xf numFmtId="49" fontId="34" fillId="0" borderId="24" xfId="0" applyNumberFormat="1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2" fillId="0" borderId="32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49" fontId="7" fillId="0" borderId="18" xfId="54" applyNumberFormat="1" applyFont="1" applyFill="1" applyBorder="1" applyAlignment="1" applyProtection="1">
      <alignment horizontal="center" vertical="center"/>
      <protection hidden="1"/>
    </xf>
    <xf numFmtId="49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5" fillId="0" borderId="29" xfId="0" applyFont="1" applyFill="1" applyBorder="1" applyAlignment="1">
      <alignment horizontal="left" vertical="center" wrapText="1"/>
    </xf>
    <xf numFmtId="0" fontId="36" fillId="0" borderId="20" xfId="54" applyBorder="1" applyAlignment="1">
      <alignment horizontal="center" vertical="center"/>
      <protection/>
    </xf>
    <xf numFmtId="0" fontId="36" fillId="0" borderId="24" xfId="54" applyBorder="1" applyAlignment="1">
      <alignment horizontal="center" vertical="center"/>
      <protection/>
    </xf>
    <xf numFmtId="0" fontId="36" fillId="0" borderId="35" xfId="54" applyBorder="1" applyAlignment="1">
      <alignment horizontal="center" vertical="center"/>
      <protection/>
    </xf>
    <xf numFmtId="0" fontId="36" fillId="0" borderId="19" xfId="54" applyBorder="1" applyAlignment="1">
      <alignment horizontal="center" vertical="center"/>
      <protection/>
    </xf>
    <xf numFmtId="0" fontId="36" fillId="0" borderId="12" xfId="54" applyFill="1" applyBorder="1" applyAlignment="1">
      <alignment horizontal="center" vertical="center"/>
      <protection/>
    </xf>
    <xf numFmtId="0" fontId="36" fillId="0" borderId="12" xfId="54" applyBorder="1" applyAlignment="1">
      <alignment horizontal="center" vertical="center"/>
      <protection/>
    </xf>
    <xf numFmtId="0" fontId="36" fillId="0" borderId="34" xfId="54" applyBorder="1" applyAlignment="1">
      <alignment horizontal="center" vertical="center"/>
      <protection/>
    </xf>
    <xf numFmtId="0" fontId="36" fillId="0" borderId="32" xfId="54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1" fontId="5" fillId="0" borderId="28" xfId="53" applyNumberFormat="1" applyFont="1" applyFill="1" applyBorder="1" applyAlignment="1" applyProtection="1">
      <alignment horizontal="center" vertical="center"/>
      <protection hidden="1"/>
    </xf>
    <xf numFmtId="49" fontId="3" fillId="33" borderId="16" xfId="54" applyNumberFormat="1" applyFont="1" applyFill="1" applyBorder="1" applyAlignment="1" applyProtection="1">
      <alignment horizontal="center" vertical="center"/>
      <protection hidden="1"/>
    </xf>
    <xf numFmtId="49" fontId="3" fillId="33" borderId="17" xfId="54" applyNumberFormat="1" applyFont="1" applyFill="1" applyBorder="1" applyAlignment="1" applyProtection="1">
      <alignment horizontal="left" vertical="center"/>
      <protection hidden="1"/>
    </xf>
    <xf numFmtId="1" fontId="3" fillId="33" borderId="18" xfId="54" applyNumberFormat="1" applyFont="1" applyFill="1" applyBorder="1" applyAlignment="1" applyProtection="1">
      <alignment horizontal="center" vertical="center"/>
      <protection hidden="1"/>
    </xf>
    <xf numFmtId="0" fontId="5" fillId="33" borderId="0" xfId="54" applyFont="1" applyFill="1">
      <alignment/>
      <protection/>
    </xf>
    <xf numFmtId="49" fontId="3" fillId="33" borderId="17" xfId="54" applyNumberFormat="1" applyFont="1" applyFill="1" applyBorder="1" applyAlignment="1" applyProtection="1">
      <alignment horizontal="left" vertical="center" wrapText="1"/>
      <protection hidden="1"/>
    </xf>
    <xf numFmtId="1" fontId="3" fillId="33" borderId="18" xfId="54" applyNumberFormat="1" applyFont="1" applyFill="1" applyBorder="1" applyAlignment="1" applyProtection="1">
      <alignment horizontal="center" vertical="center" shrinkToFit="1"/>
      <protection hidden="1"/>
    </xf>
    <xf numFmtId="0" fontId="3" fillId="33" borderId="0" xfId="54" applyFont="1" applyFill="1">
      <alignment/>
      <protection/>
    </xf>
    <xf numFmtId="1" fontId="5" fillId="0" borderId="4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2" xfId="54" applyNumberFormat="1" applyFont="1" applyFill="1" applyBorder="1" applyAlignment="1" applyProtection="1">
      <alignment horizontal="center" vertical="center" shrinkToFit="1"/>
      <protection/>
    </xf>
    <xf numFmtId="1" fontId="3" fillId="33" borderId="23" xfId="54" applyNumberFormat="1" applyFont="1" applyFill="1" applyBorder="1" applyAlignment="1" applyProtection="1">
      <alignment horizontal="center" vertical="center"/>
      <protection hidden="1"/>
    </xf>
    <xf numFmtId="1" fontId="3" fillId="0" borderId="23" xfId="54" applyNumberFormat="1" applyFont="1" applyBorder="1" applyAlignment="1" applyProtection="1">
      <alignment horizontal="center" vertical="center"/>
      <protection hidden="1"/>
    </xf>
    <xf numFmtId="1" fontId="3" fillId="33" borderId="23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4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5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4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1" xfId="54" applyNumberFormat="1" applyFont="1" applyBorder="1" applyAlignment="1" applyProtection="1">
      <alignment horizontal="center" vertical="center"/>
      <protection hidden="1"/>
    </xf>
    <xf numFmtId="1" fontId="5" fillId="0" borderId="40" xfId="54" applyNumberFormat="1" applyFont="1" applyBorder="1" applyProtection="1">
      <alignment/>
      <protection hidden="1"/>
    </xf>
    <xf numFmtId="1" fontId="5" fillId="0" borderId="40" xfId="54" applyNumberFormat="1" applyFont="1" applyBorder="1" applyAlignment="1" applyProtection="1">
      <alignment horizontal="center" vertical="center"/>
      <protection hidden="1"/>
    </xf>
    <xf numFmtId="1" fontId="3" fillId="0" borderId="3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6" xfId="53" applyNumberFormat="1" applyFont="1" applyFill="1" applyBorder="1" applyAlignment="1" applyProtection="1">
      <alignment horizontal="center" vertical="center"/>
      <protection hidden="1"/>
    </xf>
    <xf numFmtId="1" fontId="5" fillId="0" borderId="47" xfId="54" applyNumberFormat="1" applyFont="1" applyFill="1" applyBorder="1" applyAlignment="1" applyProtection="1">
      <alignment horizontal="center" vertical="center" shrinkToFit="1"/>
      <protection/>
    </xf>
    <xf numFmtId="1" fontId="5" fillId="0" borderId="37" xfId="54" applyNumberFormat="1" applyFont="1" applyFill="1" applyBorder="1" applyAlignment="1" applyProtection="1">
      <alignment horizontal="center" vertical="center" shrinkToFit="1"/>
      <protection/>
    </xf>
    <xf numFmtId="1" fontId="5" fillId="0" borderId="3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8" xfId="54" applyNumberFormat="1" applyFont="1" applyFill="1" applyBorder="1" applyAlignment="1" applyProtection="1">
      <alignment horizontal="center" vertical="center" shrinkToFit="1"/>
      <protection/>
    </xf>
    <xf numFmtId="1" fontId="5" fillId="0" borderId="46" xfId="54" applyNumberFormat="1" applyFont="1" applyFill="1" applyBorder="1" applyAlignment="1" applyProtection="1">
      <alignment horizontal="center" vertical="center" shrinkToFit="1"/>
      <protection/>
    </xf>
    <xf numFmtId="1" fontId="3" fillId="0" borderId="3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7" xfId="54" applyNumberFormat="1" applyFont="1" applyBorder="1" applyAlignment="1" applyProtection="1">
      <alignment horizontal="center" vertical="center"/>
      <protection hidden="1"/>
    </xf>
    <xf numFmtId="1" fontId="5" fillId="0" borderId="47" xfId="54" applyNumberFormat="1" applyFont="1" applyBorder="1" applyProtection="1">
      <alignment/>
      <protection hidden="1"/>
    </xf>
    <xf numFmtId="1" fontId="5" fillId="0" borderId="46" xfId="54" applyNumberFormat="1" applyFont="1" applyBorder="1" applyProtection="1">
      <alignment/>
      <protection hidden="1"/>
    </xf>
    <xf numFmtId="1" fontId="5" fillId="0" borderId="47" xfId="54" applyNumberFormat="1" applyFont="1" applyBorder="1" applyAlignment="1" applyProtection="1">
      <alignment horizontal="center" vertical="center"/>
      <protection hidden="1"/>
    </xf>
    <xf numFmtId="1" fontId="3" fillId="0" borderId="4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1" xfId="54" applyNumberFormat="1" applyFont="1" applyFill="1" applyBorder="1" applyAlignment="1" applyProtection="1">
      <alignment horizontal="center" vertical="center" shrinkToFit="1"/>
      <protection/>
    </xf>
    <xf numFmtId="1" fontId="5" fillId="0" borderId="50" xfId="54" applyNumberFormat="1" applyFont="1" applyFill="1" applyBorder="1" applyAlignment="1" applyProtection="1">
      <alignment horizontal="center" vertical="center" shrinkToFit="1"/>
      <protection/>
    </xf>
    <xf numFmtId="1" fontId="5" fillId="0" borderId="44" xfId="54" applyNumberFormat="1" applyFont="1" applyFill="1" applyBorder="1" applyAlignment="1" applyProtection="1">
      <alignment horizontal="center" vertical="center" shrinkToFit="1"/>
      <protection/>
    </xf>
    <xf numFmtId="1" fontId="5" fillId="0" borderId="51" xfId="54" applyNumberFormat="1" applyFont="1" applyFill="1" applyBorder="1" applyAlignment="1" applyProtection="1">
      <alignment horizontal="center" vertical="center" shrinkToFit="1"/>
      <protection/>
    </xf>
    <xf numFmtId="0" fontId="5" fillId="36" borderId="0" xfId="54" applyFont="1" applyFill="1">
      <alignment/>
      <protection/>
    </xf>
    <xf numFmtId="49" fontId="7" fillId="33" borderId="18" xfId="56" applyNumberFormat="1" applyFont="1" applyFill="1" applyBorder="1" applyAlignment="1" applyProtection="1">
      <alignment horizontal="center" vertical="center"/>
      <protection hidden="1"/>
    </xf>
    <xf numFmtId="49" fontId="7" fillId="0" borderId="18" xfId="56" applyNumberFormat="1" applyFont="1" applyBorder="1" applyAlignment="1" applyProtection="1">
      <alignment horizontal="center" vertical="center"/>
      <protection hidden="1"/>
    </xf>
    <xf numFmtId="0" fontId="25" fillId="36" borderId="0" xfId="57" applyFont="1" applyFill="1" applyAlignment="1">
      <alignment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36" borderId="0" xfId="57" applyFont="1" applyFill="1">
      <alignment/>
      <protection/>
    </xf>
    <xf numFmtId="0" fontId="5" fillId="0" borderId="45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0" xfId="0" applyFont="1" applyAlignment="1">
      <alignment/>
    </xf>
    <xf numFmtId="0" fontId="8" fillId="0" borderId="45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6" xfId="0" applyFont="1" applyBorder="1" applyAlignment="1">
      <alignment/>
    </xf>
    <xf numFmtId="1" fontId="8" fillId="0" borderId="11" xfId="0" applyNumberFormat="1" applyFont="1" applyBorder="1" applyAlignment="1" applyProtection="1">
      <alignment horizontal="center" vertical="center" shrinkToFit="1"/>
      <protection hidden="1"/>
    </xf>
    <xf numFmtId="1" fontId="8" fillId="0" borderId="10" xfId="0" applyNumberFormat="1" applyFont="1" applyBorder="1" applyAlignment="1" applyProtection="1">
      <alignment horizontal="center" vertical="center" shrinkToFit="1"/>
      <protection hidden="1"/>
    </xf>
    <xf numFmtId="1" fontId="8" fillId="0" borderId="20" xfId="0" applyNumberFormat="1" applyFont="1" applyBorder="1" applyAlignment="1" applyProtection="1">
      <alignment horizontal="center" vertical="center" shrinkToFit="1"/>
      <protection hidden="1"/>
    </xf>
    <xf numFmtId="1" fontId="8" fillId="0" borderId="11" xfId="0" applyNumberFormat="1" applyFont="1" applyBorder="1" applyAlignment="1" applyProtection="1">
      <alignment horizontal="center" vertical="center" wrapText="1"/>
      <protection hidden="1"/>
    </xf>
    <xf numFmtId="1" fontId="8" fillId="0" borderId="10" xfId="0" applyNumberFormat="1" applyFont="1" applyBorder="1" applyAlignment="1" applyProtection="1">
      <alignment horizontal="center" vertical="center" wrapText="1"/>
      <protection hidden="1"/>
    </xf>
    <xf numFmtId="1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5" fillId="0" borderId="53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8" fillId="0" borderId="21" xfId="54" applyNumberFormat="1" applyFont="1" applyFill="1" applyBorder="1" applyAlignment="1" applyProtection="1">
      <alignment horizontal="center" vertical="center"/>
      <protection hidden="1"/>
    </xf>
    <xf numFmtId="49" fontId="8" fillId="0" borderId="22" xfId="54" applyNumberFormat="1" applyFont="1" applyFill="1" applyBorder="1" applyAlignment="1" applyProtection="1">
      <alignment horizontal="center" vertical="center"/>
      <protection hidden="1"/>
    </xf>
    <xf numFmtId="49" fontId="3" fillId="0" borderId="54" xfId="54" applyNumberFormat="1" applyFont="1" applyBorder="1" applyAlignment="1" applyProtection="1">
      <alignment horizontal="center" vertical="center"/>
      <protection hidden="1"/>
    </xf>
    <xf numFmtId="49" fontId="3" fillId="0" borderId="45" xfId="54" applyNumberFormat="1" applyFont="1" applyBorder="1" applyAlignment="1" applyProtection="1">
      <alignment horizontal="center" vertical="center"/>
      <protection hidden="1"/>
    </xf>
    <xf numFmtId="1" fontId="3" fillId="0" borderId="43" xfId="54" applyNumberFormat="1" applyFont="1" applyBorder="1" applyAlignment="1" applyProtection="1">
      <alignment horizontal="center" vertical="center"/>
      <protection hidden="1"/>
    </xf>
    <xf numFmtId="1" fontId="3" fillId="0" borderId="55" xfId="54" applyNumberFormat="1" applyFont="1" applyBorder="1" applyAlignment="1" applyProtection="1">
      <alignment horizontal="center" vertical="center"/>
      <protection hidden="1"/>
    </xf>
    <xf numFmtId="1" fontId="3" fillId="0" borderId="56" xfId="54" applyNumberFormat="1" applyFont="1" applyBorder="1" applyAlignment="1" applyProtection="1">
      <alignment horizontal="center" vertical="center"/>
      <protection hidden="1"/>
    </xf>
    <xf numFmtId="1" fontId="3" fillId="0" borderId="57" xfId="54" applyNumberFormat="1" applyFont="1" applyBorder="1" applyAlignment="1" applyProtection="1">
      <alignment horizontal="center" vertical="center" wrapText="1"/>
      <protection hidden="1"/>
    </xf>
    <xf numFmtId="0" fontId="3" fillId="0" borderId="46" xfId="54" applyFont="1" applyBorder="1">
      <alignment/>
      <protection/>
    </xf>
    <xf numFmtId="0" fontId="5" fillId="33" borderId="0" xfId="54" applyFont="1" applyFill="1" applyBorder="1">
      <alignment/>
      <protection/>
    </xf>
    <xf numFmtId="0" fontId="5" fillId="33" borderId="46" xfId="54" applyFont="1" applyFill="1" applyBorder="1">
      <alignment/>
      <protection/>
    </xf>
    <xf numFmtId="0" fontId="5" fillId="0" borderId="46" xfId="54" applyFont="1" applyBorder="1">
      <alignment/>
      <protection/>
    </xf>
    <xf numFmtId="1" fontId="3" fillId="33" borderId="0" xfId="54" applyNumberFormat="1" applyFont="1" applyFill="1" applyBorder="1">
      <alignment/>
      <protection/>
    </xf>
    <xf numFmtId="1" fontId="3" fillId="33" borderId="46" xfId="54" applyNumberFormat="1" applyFont="1" applyFill="1" applyBorder="1">
      <alignment/>
      <protection/>
    </xf>
    <xf numFmtId="1" fontId="5" fillId="0" borderId="46" xfId="54" applyNumberFormat="1" applyFont="1" applyBorder="1">
      <alignment/>
      <protection/>
    </xf>
    <xf numFmtId="1" fontId="3" fillId="0" borderId="46" xfId="54" applyNumberFormat="1" applyFont="1" applyBorder="1">
      <alignment/>
      <protection/>
    </xf>
    <xf numFmtId="0" fontId="3" fillId="33" borderId="0" xfId="54" applyFont="1" applyFill="1" applyBorder="1">
      <alignment/>
      <protection/>
    </xf>
    <xf numFmtId="0" fontId="3" fillId="33" borderId="46" xfId="54" applyFont="1" applyFill="1" applyBorder="1">
      <alignment/>
      <protection/>
    </xf>
    <xf numFmtId="1" fontId="3" fillId="0" borderId="49" xfId="54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8" xfId="0" applyFont="1" applyBorder="1" applyAlignment="1">
      <alignment/>
    </xf>
    <xf numFmtId="1" fontId="5" fillId="0" borderId="1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2" xfId="54" applyNumberFormat="1" applyFont="1" applyFill="1" applyBorder="1" applyAlignment="1" applyProtection="1">
      <alignment horizontal="center" vertical="center" shrinkToFit="1"/>
      <protection/>
    </xf>
    <xf numFmtId="1" fontId="5" fillId="0" borderId="34" xfId="54" applyNumberFormat="1" applyFont="1" applyFill="1" applyBorder="1" applyAlignment="1" applyProtection="1">
      <alignment horizontal="center" vertical="center" shrinkToFit="1"/>
      <protection/>
    </xf>
    <xf numFmtId="49" fontId="3" fillId="33" borderId="17" xfId="54" applyNumberFormat="1" applyFont="1" applyFill="1" applyBorder="1" applyAlignment="1" applyProtection="1">
      <alignment horizontal="right" vertical="top" wrapText="1"/>
      <protection/>
    </xf>
    <xf numFmtId="49" fontId="3" fillId="0" borderId="17" xfId="54" applyNumberFormat="1" applyFont="1" applyFill="1" applyBorder="1" applyAlignment="1" applyProtection="1">
      <alignment horizontal="left" vertical="center" wrapText="1"/>
      <protection/>
    </xf>
    <xf numFmtId="0" fontId="5" fillId="0" borderId="53" xfId="59" applyFont="1" applyBorder="1" applyAlignment="1">
      <alignment horizontal="left" vertical="center" wrapText="1"/>
      <protection/>
    </xf>
    <xf numFmtId="0" fontId="5" fillId="0" borderId="58" xfId="59" applyFont="1" applyBorder="1" applyAlignment="1">
      <alignment horizontal="left" vertical="center" wrapText="1"/>
      <protection/>
    </xf>
    <xf numFmtId="0" fontId="5" fillId="0" borderId="29" xfId="59" applyFont="1" applyBorder="1" applyAlignment="1">
      <alignment horizontal="left" vertical="center" wrapText="1"/>
      <protection/>
    </xf>
    <xf numFmtId="49" fontId="3" fillId="0" borderId="58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58" xfId="54" applyNumberFormat="1" applyFont="1" applyFill="1" applyBorder="1" applyAlignment="1" applyProtection="1">
      <alignment horizontal="left" vertical="center" wrapText="1"/>
      <protection/>
    </xf>
    <xf numFmtId="49" fontId="3" fillId="0" borderId="58" xfId="54" applyNumberFormat="1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/>
    </xf>
    <xf numFmtId="1" fontId="5" fillId="0" borderId="0" xfId="54" applyNumberFormat="1" applyFont="1" applyFill="1" applyBorder="1" applyProtection="1">
      <alignment/>
      <protection hidden="1"/>
    </xf>
    <xf numFmtId="1" fontId="5" fillId="0" borderId="47" xfId="54" applyNumberFormat="1" applyFont="1" applyFill="1" applyBorder="1" applyAlignment="1" applyProtection="1">
      <alignment horizontal="center" vertical="center"/>
      <protection hidden="1"/>
    </xf>
    <xf numFmtId="1" fontId="5" fillId="0" borderId="59" xfId="54" applyNumberFormat="1" applyFont="1" applyFill="1" applyBorder="1" applyAlignment="1" applyProtection="1">
      <alignment horizontal="center" vertical="center" shrinkToFit="1"/>
      <protection/>
    </xf>
    <xf numFmtId="1" fontId="5" fillId="0" borderId="52" xfId="54" applyNumberFormat="1" applyFont="1" applyFill="1" applyBorder="1" applyAlignment="1" applyProtection="1">
      <alignment horizontal="center" vertical="center" shrinkToFit="1"/>
      <protection hidden="1"/>
    </xf>
    <xf numFmtId="0" fontId="14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32" xfId="0" applyNumberFormat="1" applyFont="1" applyFill="1" applyBorder="1" applyAlignment="1">
      <alignment horizontal="center"/>
    </xf>
    <xf numFmtId="0" fontId="23" fillId="0" borderId="0" xfId="57" applyFont="1" applyFill="1" applyAlignment="1">
      <alignment vertical="center"/>
      <protection/>
    </xf>
    <xf numFmtId="0" fontId="26" fillId="0" borderId="40" xfId="57" applyFont="1" applyFill="1" applyBorder="1" applyAlignment="1">
      <alignment horizontal="left" vertical="center"/>
      <protection/>
    </xf>
    <xf numFmtId="0" fontId="26" fillId="0" borderId="40" xfId="57" applyFont="1" applyFill="1" applyBorder="1" applyAlignment="1">
      <alignment vertical="center"/>
      <protection/>
    </xf>
    <xf numFmtId="0" fontId="25" fillId="0" borderId="40" xfId="57" applyFont="1" applyFill="1" applyBorder="1" applyAlignment="1">
      <alignment vertical="center"/>
      <protection/>
    </xf>
    <xf numFmtId="173" fontId="14" fillId="0" borderId="24" xfId="0" applyNumberFormat="1" applyFont="1" applyBorder="1" applyAlignment="1">
      <alignment horizontal="center" vertical="center"/>
    </xf>
    <xf numFmtId="173" fontId="14" fillId="0" borderId="24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center" vertical="center" wrapText="1"/>
    </xf>
    <xf numFmtId="173" fontId="14" fillId="33" borderId="24" xfId="0" applyNumberFormat="1" applyFont="1" applyFill="1" applyBorder="1" applyAlignment="1">
      <alignment horizontal="center" vertical="center"/>
    </xf>
    <xf numFmtId="0" fontId="15" fillId="0" borderId="10" xfId="58" applyFont="1" applyFill="1" applyBorder="1" applyAlignment="1">
      <alignment horizontal="center" vertical="center" textRotation="90"/>
      <protection/>
    </xf>
    <xf numFmtId="0" fontId="15" fillId="0" borderId="10" xfId="58" applyFont="1" applyFill="1" applyBorder="1" applyAlignment="1">
      <alignment horizontal="center" vertical="center" textRotation="90" wrapText="1"/>
      <protection/>
    </xf>
    <xf numFmtId="0" fontId="15" fillId="0" borderId="10" xfId="58" applyFont="1" applyBorder="1" applyAlignment="1">
      <alignment horizontal="center" vertical="center" textRotation="90"/>
      <protection/>
    </xf>
    <xf numFmtId="0" fontId="15" fillId="0" borderId="10" xfId="58" applyFont="1" applyBorder="1" applyAlignment="1">
      <alignment horizontal="center" vertical="center" textRotation="90" wrapText="1"/>
      <protection/>
    </xf>
    <xf numFmtId="0" fontId="14" fillId="33" borderId="24" xfId="0" applyNumberFormat="1" applyFont="1" applyFill="1" applyBorder="1" applyAlignment="1">
      <alignment horizontal="center"/>
    </xf>
    <xf numFmtId="49" fontId="5" fillId="0" borderId="47" xfId="54" applyNumberFormat="1" applyFont="1" applyFill="1" applyBorder="1" applyAlignment="1" applyProtection="1">
      <alignment horizontal="left" vertical="center" wrapText="1"/>
      <protection/>
    </xf>
    <xf numFmtId="49" fontId="5" fillId="0" borderId="37" xfId="54" applyNumberFormat="1" applyFont="1" applyFill="1" applyBorder="1" applyAlignment="1" applyProtection="1">
      <alignment horizontal="left" vertical="center" wrapText="1"/>
      <protection/>
    </xf>
    <xf numFmtId="49" fontId="5" fillId="0" borderId="37" xfId="54" applyNumberFormat="1" applyFont="1" applyFill="1" applyBorder="1" applyAlignment="1" applyProtection="1">
      <alignment horizontal="left" vertical="center" wrapText="1"/>
      <protection hidden="1"/>
    </xf>
    <xf numFmtId="49" fontId="5" fillId="0" borderId="47" xfId="54" applyNumberFormat="1" applyFont="1" applyBorder="1" applyAlignment="1" applyProtection="1">
      <alignment horizontal="left" vertical="center"/>
      <protection hidden="1"/>
    </xf>
    <xf numFmtId="49" fontId="5" fillId="0" borderId="53" xfId="54" applyNumberFormat="1" applyFont="1" applyFill="1" applyBorder="1" applyAlignment="1" applyProtection="1">
      <alignment horizontal="center" vertical="center"/>
      <protection hidden="1"/>
    </xf>
    <xf numFmtId="49" fontId="5" fillId="0" borderId="58" xfId="54" applyNumberFormat="1" applyFont="1" applyFill="1" applyBorder="1" applyAlignment="1" applyProtection="1">
      <alignment horizontal="center" vertical="center"/>
      <protection hidden="1"/>
    </xf>
    <xf numFmtId="49" fontId="5" fillId="0" borderId="29" xfId="54" applyNumberFormat="1" applyFont="1" applyBorder="1" applyAlignment="1" applyProtection="1">
      <alignment horizontal="center" vertical="center"/>
      <protection hidden="1"/>
    </xf>
    <xf numFmtId="49" fontId="7" fillId="33" borderId="16" xfId="56" applyNumberFormat="1" applyFont="1" applyFill="1" applyBorder="1" applyAlignment="1" applyProtection="1">
      <alignment horizontal="center" vertical="center"/>
      <protection hidden="1"/>
    </xf>
    <xf numFmtId="1" fontId="5" fillId="0" borderId="60" xfId="54" applyNumberFormat="1" applyFont="1" applyBorder="1" applyAlignment="1" applyProtection="1">
      <alignment horizontal="center" vertical="center"/>
      <protection hidden="1"/>
    </xf>
    <xf numFmtId="1" fontId="5" fillId="0" borderId="61" xfId="54" applyNumberFormat="1" applyFont="1" applyBorder="1" applyAlignment="1" applyProtection="1">
      <alignment horizontal="center" vertical="center"/>
      <protection hidden="1"/>
    </xf>
    <xf numFmtId="1" fontId="3" fillId="33" borderId="62" xfId="54" applyNumberFormat="1" applyFont="1" applyFill="1" applyBorder="1" applyAlignment="1" applyProtection="1">
      <alignment horizontal="center" vertical="center" shrinkToFit="1"/>
      <protection hidden="1"/>
    </xf>
    <xf numFmtId="1" fontId="3" fillId="33" borderId="63" xfId="54" applyNumberFormat="1" applyFont="1" applyFill="1" applyBorder="1" applyAlignment="1" applyProtection="1">
      <alignment horizontal="center" vertical="center" shrinkToFit="1"/>
      <protection hidden="1"/>
    </xf>
    <xf numFmtId="49" fontId="7" fillId="0" borderId="16" xfId="56" applyNumberFormat="1" applyFont="1" applyBorder="1" applyAlignment="1" applyProtection="1">
      <alignment horizontal="center" vertical="center"/>
      <protection hidden="1"/>
    </xf>
    <xf numFmtId="1" fontId="3" fillId="0" borderId="27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64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62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63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55" xfId="54" applyNumberFormat="1" applyFont="1" applyBorder="1" applyAlignment="1" applyProtection="1">
      <alignment horizontal="center" vertical="center" wrapText="1"/>
      <protection hidden="1"/>
    </xf>
    <xf numFmtId="1" fontId="3" fillId="33" borderId="49" xfId="54" applyNumberFormat="1" applyFont="1" applyFill="1" applyBorder="1" applyAlignment="1" applyProtection="1">
      <alignment horizontal="center" vertical="center"/>
      <protection hidden="1"/>
    </xf>
    <xf numFmtId="1" fontId="3" fillId="0" borderId="49" xfId="54" applyNumberFormat="1" applyFont="1" applyBorder="1" applyAlignment="1" applyProtection="1">
      <alignment horizontal="center" vertical="center"/>
      <protection hidden="1"/>
    </xf>
    <xf numFmtId="1" fontId="3" fillId="0" borderId="48" xfId="54" applyNumberFormat="1" applyFont="1" applyFill="1" applyBorder="1" applyAlignment="1" applyProtection="1">
      <alignment horizontal="center" vertical="center" shrinkToFit="1"/>
      <protection hidden="1"/>
    </xf>
    <xf numFmtId="1" fontId="3" fillId="33" borderId="4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24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2" xfId="54" applyNumberFormat="1" applyFont="1" applyFill="1" applyBorder="1" applyAlignment="1" applyProtection="1">
      <alignment horizontal="center" vertical="center" shrinkToFit="1"/>
      <protection/>
    </xf>
    <xf numFmtId="1" fontId="5" fillId="0" borderId="33" xfId="54" applyNumberFormat="1" applyFont="1" applyFill="1" applyBorder="1" applyAlignment="1" applyProtection="1">
      <alignment horizontal="center" vertical="center" shrinkToFit="1"/>
      <protection/>
    </xf>
    <xf numFmtId="49" fontId="52" fillId="0" borderId="0" xfId="0" applyNumberFormat="1" applyFont="1" applyBorder="1" applyAlignment="1" applyProtection="1">
      <alignment horizontal="left" vertical="center"/>
      <protection hidden="1"/>
    </xf>
    <xf numFmtId="0" fontId="15" fillId="36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32" xfId="0" applyNumberFormat="1" applyFont="1" applyFill="1" applyBorder="1" applyAlignment="1">
      <alignment horizontal="center" vertical="center"/>
    </xf>
    <xf numFmtId="0" fontId="14" fillId="33" borderId="33" xfId="0" applyNumberFormat="1" applyFont="1" applyFill="1" applyBorder="1" applyAlignment="1">
      <alignment horizontal="center" vertical="center"/>
    </xf>
    <xf numFmtId="0" fontId="14" fillId="33" borderId="25" xfId="0" applyNumberFormat="1" applyFont="1" applyFill="1" applyBorder="1" applyAlignment="1">
      <alignment horizontal="center"/>
    </xf>
    <xf numFmtId="0" fontId="36" fillId="0" borderId="41" xfId="0" applyFont="1" applyBorder="1" applyAlignment="1">
      <alignment horizontal="left" vertical="center" shrinkToFit="1"/>
    </xf>
    <xf numFmtId="0" fontId="36" fillId="0" borderId="65" xfId="0" applyFont="1" applyBorder="1" applyAlignment="1">
      <alignment horizontal="left" vertical="center" shrinkToFit="1"/>
    </xf>
    <xf numFmtId="0" fontId="36" fillId="0" borderId="40" xfId="0" applyFont="1" applyBorder="1" applyAlignment="1">
      <alignment horizontal="left" vertical="center" shrinkToFit="1"/>
    </xf>
    <xf numFmtId="1" fontId="5" fillId="0" borderId="28" xfId="54" applyNumberFormat="1" applyFont="1" applyBorder="1" applyAlignment="1" applyProtection="1">
      <alignment horizontal="center"/>
      <protection hidden="1"/>
    </xf>
    <xf numFmtId="0" fontId="15" fillId="33" borderId="12" xfId="0" applyNumberFormat="1" applyFont="1" applyFill="1" applyBorder="1" applyAlignment="1">
      <alignment horizontal="center"/>
    </xf>
    <xf numFmtId="0" fontId="14" fillId="33" borderId="12" xfId="0" applyNumberFormat="1" applyFont="1" applyFill="1" applyBorder="1" applyAlignment="1">
      <alignment horizontal="center"/>
    </xf>
    <xf numFmtId="0" fontId="15" fillId="36" borderId="10" xfId="0" applyNumberFormat="1" applyFont="1" applyFill="1" applyBorder="1" applyAlignment="1">
      <alignment horizontal="center"/>
    </xf>
    <xf numFmtId="0" fontId="15" fillId="0" borderId="10" xfId="58" applyNumberFormat="1" applyFont="1" applyFill="1" applyBorder="1" applyAlignment="1">
      <alignment horizontal="center" vertical="center" textRotation="90"/>
      <protection/>
    </xf>
    <xf numFmtId="0" fontId="15" fillId="0" borderId="10" xfId="58" applyNumberFormat="1" applyFont="1" applyFill="1" applyBorder="1" applyAlignment="1">
      <alignment horizontal="center" vertical="center" textRotation="90" wrapText="1"/>
      <protection/>
    </xf>
    <xf numFmtId="0" fontId="15" fillId="0" borderId="32" xfId="0" applyNumberFormat="1" applyFont="1" applyBorder="1" applyAlignment="1">
      <alignment horizontal="center"/>
    </xf>
    <xf numFmtId="0" fontId="15" fillId="33" borderId="42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42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 applyProtection="1">
      <alignment horizontal="center" vertical="center"/>
      <protection hidden="1"/>
    </xf>
    <xf numFmtId="49" fontId="5" fillId="0" borderId="29" xfId="55" applyNumberFormat="1" applyFont="1" applyFill="1" applyBorder="1" applyAlignment="1" applyProtection="1">
      <alignment horizontal="left" vertical="center"/>
      <protection hidden="1"/>
    </xf>
    <xf numFmtId="49" fontId="5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66" xfId="55" applyNumberFormat="1" applyFont="1" applyFill="1" applyBorder="1" applyAlignment="1" applyProtection="1">
      <alignment horizontal="left" vertical="center"/>
      <protection hidden="1"/>
    </xf>
    <xf numFmtId="49" fontId="5" fillId="0" borderId="22" xfId="0" applyNumberFormat="1" applyFont="1" applyFill="1" applyBorder="1" applyAlignment="1" applyProtection="1">
      <alignment horizontal="center" vertical="center"/>
      <protection hidden="1"/>
    </xf>
    <xf numFmtId="49" fontId="5" fillId="0" borderId="58" xfId="55" applyNumberFormat="1" applyFont="1" applyFill="1" applyBorder="1" applyAlignment="1" applyProtection="1">
      <alignment horizontal="justify" vertical="center"/>
      <protection hidden="1"/>
    </xf>
    <xf numFmtId="49" fontId="5" fillId="0" borderId="58" xfId="55" applyNumberFormat="1" applyFont="1" applyFill="1" applyBorder="1" applyAlignment="1" applyProtection="1">
      <alignment horizontal="left" vertical="center"/>
      <protection hidden="1"/>
    </xf>
    <xf numFmtId="49" fontId="5" fillId="37" borderId="58" xfId="55" applyNumberFormat="1" applyFont="1" applyFill="1" applyBorder="1" applyAlignment="1" applyProtection="1">
      <alignment horizontal="left" vertical="center"/>
      <protection hidden="1"/>
    </xf>
    <xf numFmtId="49" fontId="5" fillId="0" borderId="67" xfId="0" applyNumberFormat="1" applyFont="1" applyFill="1" applyBorder="1" applyAlignment="1" applyProtection="1">
      <alignment horizontal="center" vertical="center"/>
      <protection hidden="1"/>
    </xf>
    <xf numFmtId="49" fontId="5" fillId="0" borderId="53" xfId="55" applyNumberFormat="1" applyFont="1" applyFill="1" applyBorder="1" applyAlignment="1" applyProtection="1">
      <alignment horizontal="left" vertical="center"/>
      <protection hidden="1"/>
    </xf>
    <xf numFmtId="49" fontId="5" fillId="0" borderId="68" xfId="0" applyNumberFormat="1" applyFont="1" applyBorder="1" applyAlignment="1" applyProtection="1">
      <alignment horizontal="center" vertical="center"/>
      <protection hidden="1"/>
    </xf>
    <xf numFmtId="1" fontId="5" fillId="0" borderId="69" xfId="0" applyNumberFormat="1" applyFont="1" applyBorder="1" applyAlignment="1" applyProtection="1">
      <alignment horizontal="center" vertical="center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1" fontId="5" fillId="0" borderId="37" xfId="0" applyNumberFormat="1" applyFont="1" applyBorder="1" applyAlignment="1" applyProtection="1">
      <alignment horizontal="center" vertical="center"/>
      <protection hidden="1"/>
    </xf>
    <xf numFmtId="1" fontId="5" fillId="37" borderId="69" xfId="0" applyNumberFormat="1" applyFont="1" applyFill="1" applyBorder="1" applyAlignment="1" applyProtection="1">
      <alignment horizontal="center" vertical="center"/>
      <protection hidden="1"/>
    </xf>
    <xf numFmtId="1" fontId="5" fillId="37" borderId="47" xfId="0" applyNumberFormat="1" applyFont="1" applyFill="1" applyBorder="1" applyAlignment="1" applyProtection="1">
      <alignment horizontal="center" vertical="center"/>
      <protection hidden="1"/>
    </xf>
    <xf numFmtId="1" fontId="5" fillId="0" borderId="31" xfId="55" applyNumberFormat="1" applyFont="1" applyBorder="1" applyAlignment="1" applyProtection="1">
      <alignment horizontal="center" vertical="center"/>
      <protection hidden="1"/>
    </xf>
    <xf numFmtId="1" fontId="5" fillId="37" borderId="4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" xfId="55" applyNumberFormat="1" applyFont="1" applyBorder="1" applyAlignment="1" applyProtection="1">
      <alignment horizontal="center" vertical="center"/>
      <protection hidden="1"/>
    </xf>
    <xf numFmtId="1" fontId="5" fillId="0" borderId="24" xfId="55" applyNumberFormat="1" applyFont="1" applyBorder="1" applyAlignment="1" applyProtection="1">
      <alignment horizontal="center" vertical="center"/>
      <protection hidden="1"/>
    </xf>
    <xf numFmtId="1" fontId="5" fillId="0" borderId="70" xfId="0" applyNumberFormat="1" applyFont="1" applyBorder="1" applyAlignment="1" applyProtection="1">
      <alignment horizontal="center" vertical="center"/>
      <protection hidden="1"/>
    </xf>
    <xf numFmtId="1" fontId="5" fillId="0" borderId="59" xfId="0" applyNumberFormat="1" applyFont="1" applyBorder="1" applyAlignment="1" applyProtection="1">
      <alignment horizontal="center" vertical="center"/>
      <protection hidden="1"/>
    </xf>
    <xf numFmtId="1" fontId="5" fillId="0" borderId="51" xfId="0" applyNumberFormat="1" applyFont="1" applyBorder="1" applyAlignment="1" applyProtection="1">
      <alignment horizontal="center" vertical="center"/>
      <protection hidden="1"/>
    </xf>
    <xf numFmtId="1" fontId="5" fillId="0" borderId="59" xfId="0" applyNumberFormat="1" applyFont="1" applyBorder="1" applyAlignment="1" applyProtection="1">
      <alignment horizontal="center" vertical="center" wrapText="1"/>
      <protection hidden="1"/>
    </xf>
    <xf numFmtId="1" fontId="5" fillId="0" borderId="71" xfId="53" applyNumberFormat="1" applyFont="1" applyFill="1" applyBorder="1" applyAlignment="1" applyProtection="1">
      <alignment horizontal="center" vertical="center"/>
      <protection hidden="1"/>
    </xf>
    <xf numFmtId="1" fontId="5" fillId="0" borderId="37" xfId="55" applyNumberFormat="1" applyFont="1" applyBorder="1" applyAlignment="1" applyProtection="1">
      <alignment horizontal="center" vertical="center"/>
      <protection hidden="1"/>
    </xf>
    <xf numFmtId="1" fontId="5" fillId="0" borderId="72" xfId="53" applyNumberFormat="1" applyFont="1" applyFill="1" applyBorder="1" applyAlignment="1" applyProtection="1">
      <alignment horizontal="center" vertical="center"/>
      <protection hidden="1"/>
    </xf>
    <xf numFmtId="1" fontId="5" fillId="0" borderId="33" xfId="53" applyNumberFormat="1" applyFont="1" applyFill="1" applyBorder="1" applyAlignment="1" applyProtection="1">
      <alignment horizontal="center" vertical="center"/>
      <protection hidden="1"/>
    </xf>
    <xf numFmtId="1" fontId="5" fillId="0" borderId="35" xfId="53" applyNumberFormat="1" applyFont="1" applyFill="1" applyBorder="1" applyAlignment="1" applyProtection="1">
      <alignment horizontal="center" vertical="center"/>
      <protection hidden="1"/>
    </xf>
    <xf numFmtId="1" fontId="5" fillId="0" borderId="73" xfId="53" applyNumberFormat="1" applyFont="1" applyFill="1" applyBorder="1" applyAlignment="1" applyProtection="1">
      <alignment horizontal="center" vertical="center"/>
      <protection hidden="1"/>
    </xf>
    <xf numFmtId="1" fontId="5" fillId="0" borderId="10" xfId="53" applyNumberFormat="1" applyFont="1" applyFill="1" applyBorder="1" applyAlignment="1" applyProtection="1">
      <alignment horizontal="center" vertical="center"/>
      <protection hidden="1"/>
    </xf>
    <xf numFmtId="1" fontId="5" fillId="0" borderId="12" xfId="53" applyNumberFormat="1" applyFont="1" applyFill="1" applyBorder="1" applyAlignment="1" applyProtection="1">
      <alignment horizontal="center" vertical="center"/>
      <protection hidden="1"/>
    </xf>
    <xf numFmtId="1" fontId="5" fillId="0" borderId="13" xfId="53" applyNumberFormat="1" applyFont="1" applyFill="1" applyBorder="1" applyAlignment="1" applyProtection="1">
      <alignment horizontal="center" vertical="center"/>
      <protection hidden="1"/>
    </xf>
    <xf numFmtId="1" fontId="5" fillId="0" borderId="69" xfId="53" applyNumberFormat="1" applyFont="1" applyFill="1" applyBorder="1" applyAlignment="1" applyProtection="1">
      <alignment horizontal="center" vertical="center"/>
      <protection hidden="1"/>
    </xf>
    <xf numFmtId="1" fontId="5" fillId="0" borderId="11" xfId="53" applyNumberFormat="1" applyFont="1" applyFill="1" applyBorder="1" applyAlignment="1" applyProtection="1">
      <alignment horizontal="center" vertical="center"/>
      <protection hidden="1"/>
    </xf>
    <xf numFmtId="1" fontId="5" fillId="0" borderId="74" xfId="53" applyNumberFormat="1" applyFont="1" applyFill="1" applyBorder="1" applyAlignment="1" applyProtection="1">
      <alignment horizontal="center" vertical="center"/>
      <protection hidden="1"/>
    </xf>
    <xf numFmtId="1" fontId="5" fillId="0" borderId="42" xfId="53" applyNumberFormat="1" applyFont="1" applyFill="1" applyBorder="1" applyAlignment="1" applyProtection="1">
      <alignment horizontal="center" vertical="center"/>
      <protection hidden="1"/>
    </xf>
    <xf numFmtId="1" fontId="5" fillId="0" borderId="75" xfId="53" applyNumberFormat="1" applyFont="1" applyFill="1" applyBorder="1" applyAlignment="1" applyProtection="1">
      <alignment horizontal="center" vertical="center"/>
      <protection hidden="1"/>
    </xf>
    <xf numFmtId="1" fontId="5" fillId="0" borderId="5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9" xfId="53" applyNumberFormat="1" applyFont="1" applyFill="1" applyBorder="1" applyAlignment="1" applyProtection="1">
      <alignment horizontal="center" vertical="center"/>
      <protection hidden="1"/>
    </xf>
    <xf numFmtId="1" fontId="5" fillId="0" borderId="2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8" xfId="53" applyNumberFormat="1" applyFont="1" applyFill="1" applyBorder="1" applyAlignment="1" applyProtection="1">
      <alignment horizontal="center" vertical="center"/>
      <protection hidden="1"/>
    </xf>
    <xf numFmtId="1" fontId="5" fillId="0" borderId="24" xfId="53" applyNumberFormat="1" applyFont="1" applyFill="1" applyBorder="1" applyAlignment="1" applyProtection="1">
      <alignment horizontal="center" vertical="center"/>
      <protection hidden="1"/>
    </xf>
    <xf numFmtId="1" fontId="5" fillId="37" borderId="10" xfId="53" applyNumberFormat="1" applyFont="1" applyFill="1" applyBorder="1" applyAlignment="1" applyProtection="1">
      <alignment horizontal="center" vertical="center"/>
      <protection hidden="1"/>
    </xf>
    <xf numFmtId="1" fontId="5" fillId="37" borderId="10" xfId="53" applyNumberFormat="1" applyFont="1" applyFill="1" applyBorder="1" applyAlignment="1" applyProtection="1">
      <alignment horizontal="center"/>
      <protection hidden="1"/>
    </xf>
    <xf numFmtId="1" fontId="5" fillId="37" borderId="69" xfId="53" applyNumberFormat="1" applyFont="1" applyFill="1" applyBorder="1" applyAlignment="1" applyProtection="1">
      <alignment horizontal="center" vertical="center"/>
      <protection hidden="1"/>
    </xf>
    <xf numFmtId="1" fontId="5" fillId="37" borderId="11" xfId="53" applyNumberFormat="1" applyFont="1" applyFill="1" applyBorder="1" applyAlignment="1" applyProtection="1">
      <alignment horizontal="center" vertical="center"/>
      <protection hidden="1"/>
    </xf>
    <xf numFmtId="1" fontId="5" fillId="37" borderId="71" xfId="53" applyNumberFormat="1" applyFont="1" applyFill="1" applyBorder="1" applyAlignment="1" applyProtection="1">
      <alignment horizontal="center" vertical="center"/>
      <protection hidden="1"/>
    </xf>
    <xf numFmtId="1" fontId="5" fillId="0" borderId="12" xfId="54" applyNumberFormat="1" applyFont="1" applyBorder="1" applyAlignment="1" applyProtection="1">
      <alignment horizontal="center" vertical="center"/>
      <protection hidden="1"/>
    </xf>
    <xf numFmtId="1" fontId="3" fillId="0" borderId="7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5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3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5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0" xfId="54" applyNumberFormat="1" applyFont="1" applyBorder="1" applyProtection="1">
      <alignment/>
      <protection hidden="1"/>
    </xf>
    <xf numFmtId="1" fontId="5" fillId="0" borderId="15" xfId="54" applyNumberFormat="1" applyFont="1" applyBorder="1" applyProtection="1">
      <alignment/>
      <protection hidden="1"/>
    </xf>
    <xf numFmtId="1" fontId="3" fillId="33" borderId="7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5" xfId="54" applyNumberFormat="1" applyFont="1" applyBorder="1" applyAlignment="1" applyProtection="1">
      <alignment horizontal="center" vertical="center"/>
      <protection hidden="1"/>
    </xf>
    <xf numFmtId="1" fontId="3" fillId="0" borderId="76" xfId="54" applyNumberFormat="1" applyFont="1" applyBorder="1" applyAlignment="1" applyProtection="1">
      <alignment horizontal="center" vertical="center"/>
      <protection hidden="1"/>
    </xf>
    <xf numFmtId="1" fontId="5" fillId="0" borderId="46" xfId="54" applyNumberFormat="1" applyFont="1" applyBorder="1" applyAlignment="1" applyProtection="1">
      <alignment horizontal="center" vertical="center"/>
      <protection hidden="1"/>
    </xf>
    <xf numFmtId="1" fontId="5" fillId="0" borderId="69" xfId="54" applyNumberFormat="1" applyFont="1" applyBorder="1" applyAlignment="1" applyProtection="1">
      <alignment horizontal="center" vertical="center"/>
      <protection hidden="1"/>
    </xf>
    <xf numFmtId="0" fontId="24" fillId="0" borderId="0" xfId="57" applyFont="1" applyAlignment="1">
      <alignment horizontal="left"/>
      <protection/>
    </xf>
    <xf numFmtId="1" fontId="5" fillId="37" borderId="40" xfId="54" applyNumberFormat="1" applyFont="1" applyFill="1" applyBorder="1" applyAlignment="1" applyProtection="1">
      <alignment horizontal="center" vertical="center" shrinkToFit="1"/>
      <protection/>
    </xf>
    <xf numFmtId="1" fontId="5" fillId="37" borderId="20" xfId="54" applyNumberFormat="1" applyFont="1" applyFill="1" applyBorder="1" applyAlignment="1" applyProtection="1">
      <alignment horizontal="center" vertical="center" shrinkToFit="1"/>
      <protection/>
    </xf>
    <xf numFmtId="1" fontId="5" fillId="37" borderId="19" xfId="54" applyNumberFormat="1" applyFont="1" applyFill="1" applyBorder="1" applyAlignment="1" applyProtection="1">
      <alignment horizontal="center" vertical="center"/>
      <protection hidden="1"/>
    </xf>
    <xf numFmtId="1" fontId="5" fillId="37" borderId="19" xfId="54" applyNumberFormat="1" applyFont="1" applyFill="1" applyBorder="1" applyAlignment="1" applyProtection="1">
      <alignment horizontal="center" vertical="center" shrinkToFit="1"/>
      <protection/>
    </xf>
    <xf numFmtId="49" fontId="5" fillId="0" borderId="39" xfId="55" applyNumberFormat="1" applyFont="1" applyFill="1" applyBorder="1" applyAlignment="1" applyProtection="1">
      <alignment horizontal="left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49" fontId="5" fillId="0" borderId="58" xfId="0" applyNumberFormat="1" applyFont="1" applyFill="1" applyBorder="1" applyAlignment="1" applyProtection="1">
      <alignment horizontal="center" vertical="center"/>
      <protection hidden="1"/>
    </xf>
    <xf numFmtId="0" fontId="46" fillId="0" borderId="32" xfId="54" applyFont="1" applyFill="1" applyBorder="1" applyAlignment="1">
      <alignment horizontal="center" vertical="center"/>
      <protection/>
    </xf>
    <xf numFmtId="0" fontId="46" fillId="0" borderId="33" xfId="54" applyFont="1" applyBorder="1" applyAlignment="1">
      <alignment horizontal="center" vertical="center"/>
      <protection/>
    </xf>
    <xf numFmtId="1" fontId="3" fillId="33" borderId="76" xfId="54" applyNumberFormat="1" applyFont="1" applyFill="1" applyBorder="1" applyAlignment="1" applyProtection="1">
      <alignment horizontal="center" vertical="center"/>
      <protection hidden="1"/>
    </xf>
    <xf numFmtId="49" fontId="3" fillId="0" borderId="77" xfId="54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1" fontId="5" fillId="0" borderId="71" xfId="54" applyNumberFormat="1" applyFont="1" applyFill="1" applyBorder="1" applyAlignment="1" applyProtection="1">
      <alignment horizontal="center" vertical="center" shrinkToFit="1"/>
      <protection/>
    </xf>
    <xf numFmtId="1" fontId="5" fillId="0" borderId="35" xfId="54" applyNumberFormat="1" applyFont="1" applyFill="1" applyBorder="1" applyAlignment="1" applyProtection="1">
      <alignment horizontal="center" vertical="center" shrinkToFit="1"/>
      <protection/>
    </xf>
    <xf numFmtId="1" fontId="5" fillId="0" borderId="71" xfId="55" applyNumberFormat="1" applyFont="1" applyBorder="1" applyAlignment="1" applyProtection="1">
      <alignment horizontal="center" vertical="center"/>
      <protection hidden="1"/>
    </xf>
    <xf numFmtId="1" fontId="5" fillId="0" borderId="46" xfId="55" applyNumberFormat="1" applyFont="1" applyBorder="1" applyAlignment="1" applyProtection="1">
      <alignment horizontal="center" vertical="center"/>
      <protection hidden="1"/>
    </xf>
    <xf numFmtId="1" fontId="5" fillId="0" borderId="0" xfId="55" applyNumberFormat="1" applyFont="1" applyBorder="1" applyAlignment="1" applyProtection="1">
      <alignment horizontal="center" vertical="center"/>
      <protection hidden="1"/>
    </xf>
    <xf numFmtId="0" fontId="20" fillId="0" borderId="0" xfId="57" applyFont="1" applyFill="1" applyAlignment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57" applyFont="1" applyAlignment="1">
      <alignment horizontal="center" vertical="center" wrapText="1"/>
      <protection/>
    </xf>
    <xf numFmtId="0" fontId="26" fillId="0" borderId="40" xfId="57" applyFont="1" applyBorder="1" applyAlignment="1">
      <alignment horizontal="left" vertical="center"/>
      <protection/>
    </xf>
    <xf numFmtId="0" fontId="23" fillId="0" borderId="0" xfId="57" applyFont="1" applyFill="1" applyBorder="1" applyAlignment="1">
      <alignment vertical="center" wrapText="1"/>
      <protection/>
    </xf>
    <xf numFmtId="0" fontId="1" fillId="0" borderId="0" xfId="57" applyAlignment="1">
      <alignment vertical="center" wrapText="1"/>
      <protection/>
    </xf>
    <xf numFmtId="0" fontId="24" fillId="0" borderId="0" xfId="57" applyFont="1" applyAlignment="1">
      <alignment horizontal="left"/>
      <protection/>
    </xf>
    <xf numFmtId="0" fontId="23" fillId="0" borderId="0" xfId="57" applyFont="1" applyFill="1" applyAlignment="1">
      <alignment vertical="center" wrapText="1"/>
      <protection/>
    </xf>
    <xf numFmtId="0" fontId="1" fillId="0" borderId="0" xfId="57" applyBorder="1" applyAlignment="1">
      <alignment vertical="center" wrapText="1"/>
      <protection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textRotation="90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14" fillId="0" borderId="5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35" xfId="0" applyFont="1" applyBorder="1" applyAlignment="1">
      <alignment horizontal="center" vertical="center" textRotation="90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78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43" fillId="38" borderId="60" xfId="0" applyFont="1" applyFill="1" applyBorder="1" applyAlignment="1">
      <alignment horizontal="center" vertical="center" textRotation="90"/>
    </xf>
    <xf numFmtId="0" fontId="43" fillId="38" borderId="28" xfId="0" applyFont="1" applyFill="1" applyBorder="1" applyAlignment="1">
      <alignment horizontal="center" vertical="center" textRotation="90"/>
    </xf>
    <xf numFmtId="0" fontId="43" fillId="38" borderId="27" xfId="0" applyFont="1" applyFill="1" applyBorder="1" applyAlignment="1">
      <alignment horizontal="center" vertical="center" textRotation="90"/>
    </xf>
    <xf numFmtId="0" fontId="14" fillId="39" borderId="51" xfId="0" applyFont="1" applyFill="1" applyBorder="1" applyAlignment="1">
      <alignment horizontal="center" vertical="center" textRotation="90" wrapText="1"/>
    </xf>
    <xf numFmtId="0" fontId="14" fillId="39" borderId="20" xfId="0" applyFont="1" applyFill="1" applyBorder="1" applyAlignment="1">
      <alignment horizontal="center" vertical="center" textRotation="90" wrapText="1"/>
    </xf>
    <xf numFmtId="0" fontId="14" fillId="39" borderId="60" xfId="0" applyFont="1" applyFill="1" applyBorder="1" applyAlignment="1">
      <alignment horizontal="center" vertical="center" textRotation="90" wrapText="1"/>
    </xf>
    <xf numFmtId="0" fontId="14" fillId="39" borderId="35" xfId="0" applyFont="1" applyFill="1" applyBorder="1" applyAlignment="1">
      <alignment horizontal="center" vertical="center" textRotation="90" wrapText="1"/>
    </xf>
    <xf numFmtId="0" fontId="43" fillId="40" borderId="28" xfId="0" applyFont="1" applyFill="1" applyBorder="1" applyAlignment="1">
      <alignment vertical="center" textRotation="90" wrapText="1"/>
    </xf>
    <xf numFmtId="0" fontId="43" fillId="0" borderId="28" xfId="0" applyFont="1" applyBorder="1" applyAlignment="1">
      <alignment vertical="center" textRotation="90" wrapText="1"/>
    </xf>
    <xf numFmtId="0" fontId="43" fillId="0" borderId="27" xfId="0" applyFont="1" applyBorder="1" applyAlignment="1">
      <alignment vertical="center" textRotation="90" wrapText="1"/>
    </xf>
    <xf numFmtId="0" fontId="14" fillId="40" borderId="57" xfId="0" applyFont="1" applyFill="1" applyBorder="1" applyAlignment="1">
      <alignment horizontal="center" vertical="center" textRotation="90" wrapText="1"/>
    </xf>
    <xf numFmtId="0" fontId="14" fillId="40" borderId="28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vertical="center" textRotation="90" wrapText="1"/>
    </xf>
    <xf numFmtId="0" fontId="14" fillId="38" borderId="57" xfId="0" applyFont="1" applyFill="1" applyBorder="1" applyAlignment="1">
      <alignment horizontal="center" vertical="center" textRotation="90"/>
    </xf>
    <xf numFmtId="0" fontId="14" fillId="38" borderId="28" xfId="0" applyFont="1" applyFill="1" applyBorder="1" applyAlignment="1">
      <alignment horizontal="center" vertical="center" textRotation="90"/>
    </xf>
    <xf numFmtId="0" fontId="14" fillId="38" borderId="19" xfId="0" applyFont="1" applyFill="1" applyBorder="1" applyAlignment="1">
      <alignment horizontal="center" vertical="center" textRotation="90"/>
    </xf>
    <xf numFmtId="0" fontId="15" fillId="0" borderId="31" xfId="58" applyFont="1" applyFill="1" applyBorder="1" applyAlignment="1">
      <alignment horizontal="center" vertical="center"/>
      <protection/>
    </xf>
    <xf numFmtId="0" fontId="15" fillId="0" borderId="41" xfId="58" applyFont="1" applyFill="1" applyBorder="1" applyAlignment="1">
      <alignment horizontal="center" vertical="center"/>
      <protection/>
    </xf>
    <xf numFmtId="0" fontId="15" fillId="0" borderId="11" xfId="58" applyFont="1" applyFill="1" applyBorder="1" applyAlignment="1">
      <alignment horizontal="center" vertical="center"/>
      <protection/>
    </xf>
    <xf numFmtId="0" fontId="14" fillId="40" borderId="19" xfId="0" applyFont="1" applyFill="1" applyBorder="1" applyAlignment="1">
      <alignment horizontal="center" vertical="center" textRotation="90" wrapText="1"/>
    </xf>
    <xf numFmtId="0" fontId="14" fillId="40" borderId="27" xfId="0" applyFont="1" applyFill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5" fillId="0" borderId="10" xfId="58" applyFont="1" applyBorder="1" applyAlignment="1">
      <alignment horizontal="center" vertical="center" wrapText="1"/>
      <protection/>
    </xf>
    <xf numFmtId="0" fontId="43" fillId="38" borderId="57" xfId="0" applyFont="1" applyFill="1" applyBorder="1" applyAlignment="1">
      <alignment horizontal="center" vertical="center" textRotation="90" wrapText="1"/>
    </xf>
    <xf numFmtId="0" fontId="43" fillId="38" borderId="28" xfId="0" applyFont="1" applyFill="1" applyBorder="1" applyAlignment="1">
      <alignment horizontal="center" vertical="center" textRotation="90" wrapText="1"/>
    </xf>
    <xf numFmtId="0" fontId="43" fillId="38" borderId="27" xfId="0" applyFont="1" applyFill="1" applyBorder="1" applyAlignment="1">
      <alignment horizontal="center" vertical="center" textRotation="90" wrapText="1"/>
    </xf>
    <xf numFmtId="0" fontId="15" fillId="0" borderId="31" xfId="58" applyFont="1" applyFill="1" applyBorder="1" applyAlignment="1">
      <alignment horizontal="center" vertical="center" wrapText="1"/>
      <protection/>
    </xf>
    <xf numFmtId="0" fontId="15" fillId="0" borderId="41" xfId="58" applyFont="1" applyFill="1" applyBorder="1" applyAlignment="1">
      <alignment horizontal="center" vertical="center" wrapText="1"/>
      <protection/>
    </xf>
    <xf numFmtId="0" fontId="15" fillId="0" borderId="11" xfId="58" applyFont="1" applyFill="1" applyBorder="1" applyAlignment="1">
      <alignment horizontal="center" vertical="center" wrapText="1"/>
      <protection/>
    </xf>
    <xf numFmtId="0" fontId="15" fillId="0" borderId="55" xfId="0" applyFont="1" applyBorder="1" applyAlignment="1">
      <alignment horizontal="center" vertical="center" textRotation="90" wrapText="1"/>
    </xf>
    <xf numFmtId="0" fontId="15" fillId="0" borderId="79" xfId="0" applyFont="1" applyBorder="1" applyAlignment="1">
      <alignment horizontal="center" vertical="center" textRotation="90" wrapText="1"/>
    </xf>
    <xf numFmtId="0" fontId="15" fillId="0" borderId="8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5" fillId="0" borderId="10" xfId="58" applyFont="1" applyBorder="1" applyAlignment="1">
      <alignment horizontal="center" vertical="center"/>
      <protection/>
    </xf>
    <xf numFmtId="0" fontId="15" fillId="0" borderId="31" xfId="58" applyNumberFormat="1" applyFont="1" applyFill="1" applyBorder="1" applyAlignment="1">
      <alignment horizontal="center" vertical="center"/>
      <protection/>
    </xf>
    <xf numFmtId="0" fontId="15" fillId="0" borderId="41" xfId="58" applyNumberFormat="1" applyFont="1" applyFill="1" applyBorder="1" applyAlignment="1">
      <alignment horizontal="center" vertical="center"/>
      <protection/>
    </xf>
    <xf numFmtId="0" fontId="15" fillId="0" borderId="11" xfId="58" applyNumberFormat="1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31" xfId="58" applyNumberFormat="1" applyFont="1" applyFill="1" applyBorder="1" applyAlignment="1">
      <alignment horizontal="center" vertical="center" wrapText="1"/>
      <protection/>
    </xf>
    <xf numFmtId="0" fontId="15" fillId="0" borderId="41" xfId="58" applyNumberFormat="1" applyFont="1" applyFill="1" applyBorder="1" applyAlignment="1">
      <alignment horizontal="center" vertical="center" wrapText="1"/>
      <protection/>
    </xf>
    <xf numFmtId="0" fontId="15" fillId="0" borderId="11" xfId="58" applyNumberFormat="1" applyFont="1" applyFill="1" applyBorder="1" applyAlignment="1">
      <alignment horizontal="center" vertical="center" wrapText="1"/>
      <protection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0" fontId="14" fillId="39" borderId="19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36" fillId="0" borderId="55" xfId="54" applyFont="1" applyBorder="1" applyAlignment="1">
      <alignment horizontal="center" vertical="center" wrapText="1"/>
      <protection/>
    </xf>
    <xf numFmtId="0" fontId="36" fillId="0" borderId="80" xfId="54" applyBorder="1" applyAlignment="1">
      <alignment horizontal="center" vertical="center" wrapText="1"/>
      <protection/>
    </xf>
    <xf numFmtId="0" fontId="46" fillId="0" borderId="0" xfId="54" applyFont="1" applyAlignment="1">
      <alignment wrapText="1"/>
      <protection/>
    </xf>
    <xf numFmtId="0" fontId="36" fillId="0" borderId="82" xfId="54" applyBorder="1" applyAlignment="1">
      <alignment horizontal="center" vertical="center" wrapText="1"/>
      <protection/>
    </xf>
    <xf numFmtId="0" fontId="36" fillId="0" borderId="70" xfId="54" applyBorder="1" applyAlignment="1">
      <alignment horizontal="center" vertical="center" wrapText="1"/>
      <protection/>
    </xf>
    <xf numFmtId="0" fontId="36" fillId="0" borderId="57" xfId="54" applyBorder="1" applyAlignment="1">
      <alignment horizontal="center" vertical="center" wrapText="1"/>
      <protection/>
    </xf>
    <xf numFmtId="0" fontId="36" fillId="0" borderId="27" xfId="54" applyBorder="1" applyAlignment="1">
      <alignment horizontal="center" vertical="center" wrapText="1"/>
      <protection/>
    </xf>
    <xf numFmtId="0" fontId="36" fillId="0" borderId="43" xfId="54" applyBorder="1" applyAlignment="1">
      <alignment horizontal="center" vertical="center" wrapText="1"/>
      <protection/>
    </xf>
    <xf numFmtId="0" fontId="36" fillId="0" borderId="75" xfId="54" applyBorder="1" applyAlignment="1">
      <alignment horizontal="center" vertical="center" wrapText="1"/>
      <protection/>
    </xf>
    <xf numFmtId="1" fontId="5" fillId="0" borderId="83" xfId="0" applyNumberFormat="1" applyFont="1" applyFill="1" applyBorder="1" applyAlignment="1" applyProtection="1">
      <alignment horizontal="left" vertical="center" shrinkToFit="1"/>
      <protection hidden="1"/>
    </xf>
    <xf numFmtId="0" fontId="36" fillId="0" borderId="65" xfId="0" applyFont="1" applyBorder="1" applyAlignment="1">
      <alignment horizontal="left" vertical="center" shrinkToFit="1"/>
    </xf>
    <xf numFmtId="0" fontId="3" fillId="34" borderId="77" xfId="0" applyFont="1" applyFill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/>
    </xf>
    <xf numFmtId="0" fontId="36" fillId="0" borderId="52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40" xfId="0" applyFont="1" applyBorder="1" applyAlignment="1">
      <alignment horizontal="left" vertical="center"/>
    </xf>
    <xf numFmtId="0" fontId="36" fillId="0" borderId="47" xfId="0" applyFont="1" applyBorder="1" applyAlignment="1">
      <alignment horizontal="left" vertical="center"/>
    </xf>
    <xf numFmtId="1" fontId="3" fillId="0" borderId="54" xfId="0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39" xfId="0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68" xfId="0" applyNumberFormat="1" applyFont="1" applyFill="1" applyBorder="1" applyAlignment="1" applyProtection="1">
      <alignment horizontal="center" vertical="center" textRotation="90" shrinkToFit="1"/>
      <protection/>
    </xf>
    <xf numFmtId="1" fontId="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6" fillId="0" borderId="40" xfId="0" applyFont="1" applyBorder="1" applyAlignment="1">
      <alignment horizontal="left" vertical="center" shrinkToFit="1"/>
    </xf>
    <xf numFmtId="0" fontId="5" fillId="34" borderId="38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46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44" xfId="0" applyFont="1" applyFill="1" applyBorder="1" applyAlignment="1">
      <alignment horizontal="left" vertical="center" wrapText="1"/>
    </xf>
    <xf numFmtId="0" fontId="5" fillId="34" borderId="48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84" xfId="0" applyFont="1" applyFill="1" applyBorder="1" applyAlignment="1">
      <alignment horizontal="left" vertical="center" wrapText="1"/>
    </xf>
    <xf numFmtId="0" fontId="3" fillId="34" borderId="61" xfId="0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 applyProtection="1">
      <alignment horizontal="center" vertical="center" wrapText="1" shrinkToFit="1"/>
      <protection hidden="1"/>
    </xf>
    <xf numFmtId="1" fontId="8" fillId="0" borderId="41" xfId="0" applyNumberFormat="1" applyFont="1" applyFill="1" applyBorder="1" applyAlignment="1" applyProtection="1">
      <alignment horizontal="center" vertical="center" wrapText="1" shrinkToFit="1"/>
      <protection hidden="1"/>
    </xf>
    <xf numFmtId="1" fontId="8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40" xfId="0" applyFont="1" applyFill="1" applyBorder="1" applyAlignment="1">
      <alignment horizontal="center" vertical="top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7" fillId="0" borderId="48" xfId="0" applyNumberFormat="1" applyFont="1" applyBorder="1" applyAlignment="1" applyProtection="1">
      <alignment horizontal="center" vertical="center" wrapText="1"/>
      <protection hidden="1"/>
    </xf>
    <xf numFmtId="1" fontId="8" fillId="0" borderId="69" xfId="0" applyNumberFormat="1" applyFont="1" applyBorder="1" applyAlignment="1" applyProtection="1">
      <alignment horizontal="center" vertical="center"/>
      <protection hidden="1"/>
    </xf>
    <xf numFmtId="1" fontId="8" fillId="0" borderId="12" xfId="0" applyNumberFormat="1" applyFont="1" applyBorder="1" applyAlignment="1" applyProtection="1">
      <alignment horizontal="center"/>
      <protection hidden="1"/>
    </xf>
    <xf numFmtId="1" fontId="8" fillId="0" borderId="19" xfId="0" applyNumberFormat="1" applyFont="1" applyBorder="1" applyAlignment="1" applyProtection="1">
      <alignment horizontal="center" vertic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" fontId="8" fillId="0" borderId="60" xfId="0" applyNumberFormat="1" applyFont="1" applyBorder="1" applyAlignment="1" applyProtection="1">
      <alignment horizontal="center" textRotation="90"/>
      <protection hidden="1"/>
    </xf>
    <xf numFmtId="1" fontId="8" fillId="0" borderId="27" xfId="0" applyNumberFormat="1" applyFont="1" applyBorder="1" applyAlignment="1" applyProtection="1">
      <alignment horizontal="center" textRotation="90"/>
      <protection hidden="1"/>
    </xf>
    <xf numFmtId="1" fontId="8" fillId="0" borderId="13" xfId="0" applyNumberFormat="1" applyFont="1" applyBorder="1" applyAlignment="1" applyProtection="1">
      <alignment horizontal="center" textRotation="90"/>
      <protection hidden="1"/>
    </xf>
    <xf numFmtId="1" fontId="8" fillId="0" borderId="75" xfId="0" applyNumberFormat="1" applyFont="1" applyBorder="1" applyAlignment="1" applyProtection="1">
      <alignment horizontal="center" textRotation="90"/>
      <protection hidden="1"/>
    </xf>
    <xf numFmtId="1" fontId="7" fillId="0" borderId="13" xfId="0" applyNumberFormat="1" applyFont="1" applyBorder="1" applyAlignment="1" applyProtection="1">
      <alignment horizontal="center" textRotation="90" wrapText="1"/>
      <protection hidden="1"/>
    </xf>
    <xf numFmtId="1" fontId="7" fillId="0" borderId="15" xfId="0" applyNumberFormat="1" applyFont="1" applyBorder="1" applyAlignment="1" applyProtection="1">
      <alignment horizontal="center" textRotation="90" wrapText="1"/>
      <protection hidden="1"/>
    </xf>
    <xf numFmtId="1" fontId="7" fillId="0" borderId="75" xfId="0" applyNumberFormat="1" applyFont="1" applyBorder="1" applyAlignment="1" applyProtection="1">
      <alignment horizontal="center" textRotation="90" wrapText="1"/>
      <protection hidden="1"/>
    </xf>
    <xf numFmtId="49" fontId="7" fillId="0" borderId="54" xfId="0" applyNumberFormat="1" applyFont="1" applyBorder="1" applyAlignment="1" applyProtection="1">
      <alignment horizontal="center" vertical="center"/>
      <protection hidden="1"/>
    </xf>
    <xf numFmtId="49" fontId="7" fillId="0" borderId="39" xfId="0" applyNumberFormat="1" applyFont="1" applyBorder="1" applyAlignment="1" applyProtection="1">
      <alignment horizontal="center" vertical="center"/>
      <protection hidden="1"/>
    </xf>
    <xf numFmtId="49" fontId="7" fillId="0" borderId="68" xfId="0" applyNumberFormat="1" applyFont="1" applyBorder="1" applyAlignment="1" applyProtection="1">
      <alignment horizontal="center" vertical="center"/>
      <protection hidden="1"/>
    </xf>
    <xf numFmtId="1" fontId="8" fillId="0" borderId="74" xfId="0" applyNumberFormat="1" applyFont="1" applyBorder="1" applyAlignment="1" applyProtection="1">
      <alignment horizontal="center" textRotation="90"/>
      <protection hidden="1"/>
    </xf>
    <xf numFmtId="1" fontId="8" fillId="0" borderId="64" xfId="0" applyNumberFormat="1" applyFont="1" applyBorder="1" applyAlignment="1" applyProtection="1">
      <alignment horizontal="center" textRotation="90"/>
      <protection hidden="1"/>
    </xf>
    <xf numFmtId="1" fontId="5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6" fillId="0" borderId="41" xfId="0" applyFont="1" applyBorder="1" applyAlignment="1">
      <alignment horizontal="left" vertical="center" shrinkToFit="1"/>
    </xf>
    <xf numFmtId="49" fontId="7" fillId="0" borderId="54" xfId="0" applyNumberFormat="1" applyFont="1" applyBorder="1" applyAlignment="1" applyProtection="1">
      <alignment horizontal="center" vertical="center" wrapText="1"/>
      <protection hidden="1"/>
    </xf>
    <xf numFmtId="49" fontId="7" fillId="0" borderId="39" xfId="0" applyNumberFormat="1" applyFont="1" applyBorder="1" applyAlignment="1" applyProtection="1">
      <alignment horizontal="center" vertical="center" wrapText="1"/>
      <protection hidden="1"/>
    </xf>
    <xf numFmtId="49" fontId="7" fillId="0" borderId="68" xfId="0" applyNumberFormat="1" applyFont="1" applyBorder="1" applyAlignment="1" applyProtection="1">
      <alignment horizontal="center" vertical="center" wrapText="1"/>
      <protection hidden="1"/>
    </xf>
    <xf numFmtId="49" fontId="7" fillId="0" borderId="77" xfId="0" applyNumberFormat="1" applyFont="1" applyBorder="1" applyAlignment="1" applyProtection="1">
      <alignment horizontal="center" vertical="center" textRotation="90" wrapText="1"/>
      <protection hidden="1"/>
    </xf>
    <xf numFmtId="49" fontId="7" fillId="0" borderId="38" xfId="0" applyNumberFormat="1" applyFont="1" applyBorder="1" applyAlignment="1" applyProtection="1">
      <alignment horizontal="center" vertical="center" textRotation="90" wrapText="1"/>
      <protection hidden="1"/>
    </xf>
    <xf numFmtId="49" fontId="7" fillId="0" borderId="26" xfId="0" applyNumberFormat="1" applyFont="1" applyBorder="1" applyAlignment="1" applyProtection="1">
      <alignment horizontal="center" vertical="center" textRotation="90" wrapText="1"/>
      <protection hidden="1"/>
    </xf>
    <xf numFmtId="0" fontId="7" fillId="0" borderId="13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75" xfId="0" applyFont="1" applyBorder="1" applyAlignment="1">
      <alignment horizontal="center" textRotation="90" wrapText="1"/>
    </xf>
    <xf numFmtId="49" fontId="3" fillId="0" borderId="77" xfId="0" applyNumberFormat="1" applyFont="1" applyBorder="1" applyAlignment="1" applyProtection="1">
      <alignment horizontal="center" wrapText="1"/>
      <protection hidden="1"/>
    </xf>
    <xf numFmtId="49" fontId="3" fillId="0" borderId="45" xfId="0" applyNumberFormat="1" applyFont="1" applyBorder="1" applyAlignment="1" applyProtection="1">
      <alignment horizontal="center" wrapText="1"/>
      <protection hidden="1"/>
    </xf>
    <xf numFmtId="49" fontId="3" fillId="0" borderId="52" xfId="0" applyNumberFormat="1" applyFont="1" applyBorder="1" applyAlignment="1" applyProtection="1">
      <alignment horizontal="center" wrapText="1"/>
      <protection hidden="1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1" xfId="53" applyFont="1" applyBorder="1" applyAlignment="1">
      <alignment horizontal="center" textRotation="90" wrapText="1"/>
      <protection/>
    </xf>
    <xf numFmtId="0" fontId="7" fillId="0" borderId="64" xfId="53" applyFont="1" applyBorder="1" applyAlignment="1">
      <alignment horizontal="center" textRotation="90" wrapText="1"/>
      <protection/>
    </xf>
    <xf numFmtId="0" fontId="7" fillId="0" borderId="71" xfId="0" applyFont="1" applyBorder="1" applyAlignment="1">
      <alignment horizontal="center" textRotation="90"/>
    </xf>
    <xf numFmtId="0" fontId="7" fillId="0" borderId="64" xfId="0" applyFont="1" applyBorder="1" applyAlignment="1">
      <alignment horizontal="center" textRotation="90"/>
    </xf>
    <xf numFmtId="0" fontId="7" fillId="0" borderId="15" xfId="0" applyFont="1" applyBorder="1" applyAlignment="1">
      <alignment/>
    </xf>
    <xf numFmtId="0" fontId="7" fillId="0" borderId="75" xfId="0" applyFont="1" applyBorder="1" applyAlignment="1">
      <alignment/>
    </xf>
    <xf numFmtId="0" fontId="3" fillId="0" borderId="35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82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2" fillId="0" borderId="35" xfId="0" applyFont="1" applyFill="1" applyBorder="1" applyAlignment="1">
      <alignment horizontal="right" vertical="top" wrapText="1"/>
    </xf>
    <xf numFmtId="0" fontId="32" fillId="0" borderId="32" xfId="0" applyFont="1" applyFill="1" applyBorder="1" applyAlignment="1">
      <alignment horizontal="right" vertical="top" wrapText="1"/>
    </xf>
    <xf numFmtId="0" fontId="31" fillId="0" borderId="32" xfId="0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3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51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42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25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41" fillId="0" borderId="0" xfId="54" applyFont="1" applyAlignment="1">
      <alignment horizontal="center" vertical="center" wrapText="1"/>
      <protection/>
    </xf>
    <xf numFmtId="0" fontId="36" fillId="0" borderId="0" xfId="54" applyAlignment="1">
      <alignment horizontal="center" vertical="center" wrapText="1"/>
      <protection/>
    </xf>
    <xf numFmtId="0" fontId="41" fillId="0" borderId="31" xfId="54" applyFont="1" applyBorder="1" applyAlignment="1">
      <alignment horizontal="center" vertical="center"/>
      <protection/>
    </xf>
    <xf numFmtId="0" fontId="41" fillId="0" borderId="41" xfId="54" applyFont="1" applyBorder="1" applyAlignment="1">
      <alignment horizontal="center" vertical="center"/>
      <protection/>
    </xf>
    <xf numFmtId="0" fontId="41" fillId="0" borderId="11" xfId="54" applyFont="1" applyBorder="1" applyAlignment="1">
      <alignment horizontal="center" vertical="center"/>
      <protection/>
    </xf>
    <xf numFmtId="0" fontId="41" fillId="0" borderId="10" xfId="54" applyFont="1" applyBorder="1" applyAlignment="1">
      <alignment horizontal="center"/>
      <protection/>
    </xf>
    <xf numFmtId="0" fontId="25" fillId="0" borderId="10" xfId="54" applyFont="1" applyBorder="1" applyAlignment="1">
      <alignment vertical="top" wrapText="1"/>
      <protection/>
    </xf>
    <xf numFmtId="0" fontId="41" fillId="0" borderId="31" xfId="54" applyFont="1" applyBorder="1" applyAlignment="1">
      <alignment horizontal="center" vertical="top" wrapText="1"/>
      <protection/>
    </xf>
    <xf numFmtId="0" fontId="41" fillId="0" borderId="41" xfId="54" applyFont="1" applyBorder="1" applyAlignment="1">
      <alignment horizontal="center" vertical="top" wrapText="1"/>
      <protection/>
    </xf>
    <xf numFmtId="0" fontId="41" fillId="0" borderId="11" xfId="54" applyFont="1" applyBorder="1" applyAlignment="1">
      <alignment horizontal="center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НПО Автомеханик" xfId="53"/>
    <cellStyle name="Обычный_4НПО Элетромонтер" xfId="54"/>
    <cellStyle name="Обычный_5НПО Оператор" xfId="55"/>
    <cellStyle name="Обычный_6НПО Секретарь" xfId="56"/>
    <cellStyle name="Обычный_гр № 11 -1 (2011-2013г.)" xfId="57"/>
    <cellStyle name="Обычный_гр № 12 (2011-2013г.)" xfId="58"/>
    <cellStyle name="Обычный_Оператор ДНГ 3 год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"/>
  <sheetViews>
    <sheetView view="pageBreakPreview" zoomScaleSheetLayoutView="100" zoomScalePageLayoutView="0" workbookViewId="0" topLeftCell="A2">
      <selection activeCell="AI21" sqref="AI21"/>
    </sheetView>
  </sheetViews>
  <sheetFormatPr defaultColWidth="9.140625" defaultRowHeight="15"/>
  <cols>
    <col min="1" max="1" width="4.00390625" style="244" customWidth="1"/>
    <col min="2" max="59" width="2.140625" style="244" customWidth="1"/>
    <col min="60" max="60" width="2.00390625" style="244" customWidth="1"/>
    <col min="61" max="61" width="0.13671875" style="244" customWidth="1"/>
    <col min="62" max="16384" width="9.140625" style="244" customWidth="1"/>
  </cols>
  <sheetData>
    <row r="1" spans="44:51" s="222" customFormat="1" ht="15.75">
      <c r="AR1" s="223" t="s">
        <v>137</v>
      </c>
      <c r="AS1" s="224"/>
      <c r="AT1" s="224"/>
      <c r="AU1" s="224"/>
      <c r="AV1" s="224"/>
      <c r="AW1" s="224"/>
      <c r="AX1" s="224"/>
      <c r="AY1" s="224"/>
    </row>
    <row r="2" spans="44:60" s="222" customFormat="1" ht="15.75">
      <c r="AR2" s="225" t="s">
        <v>162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</row>
    <row r="3" spans="44:56" s="222" customFormat="1" ht="15.75">
      <c r="AR3" s="226" t="s">
        <v>358</v>
      </c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</row>
    <row r="4" s="222" customFormat="1" ht="15.75">
      <c r="AR4" s="228" t="s">
        <v>247</v>
      </c>
    </row>
    <row r="5" s="222" customFormat="1" ht="15.75">
      <c r="AR5" s="228" t="s">
        <v>164</v>
      </c>
    </row>
    <row r="6" s="222" customFormat="1" ht="15.75">
      <c r="AR6" s="228"/>
    </row>
    <row r="7" s="222" customFormat="1" ht="15"/>
    <row r="8" s="222" customFormat="1" ht="15"/>
    <row r="9" s="222" customFormat="1" ht="15"/>
    <row r="10" spans="1:60" s="362" customFormat="1" ht="24" customHeight="1">
      <c r="A10" s="567" t="s">
        <v>265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7"/>
      <c r="BF10" s="567"/>
      <c r="BG10" s="567"/>
      <c r="BH10" s="567"/>
    </row>
    <row r="11" spans="1:60" s="222" customFormat="1" ht="88.5" customHeight="1">
      <c r="A11" s="568" t="s">
        <v>359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  <c r="BH11" s="568"/>
    </row>
    <row r="12" spans="1:60" s="222" customFormat="1" ht="21.75" customHeight="1">
      <c r="A12" s="569"/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569"/>
      <c r="AW12" s="569"/>
      <c r="AX12" s="569"/>
      <c r="AY12" s="569"/>
      <c r="AZ12" s="569"/>
      <c r="BA12" s="569"/>
      <c r="BB12" s="569"/>
      <c r="BC12" s="569"/>
      <c r="BD12" s="569"/>
      <c r="BE12" s="569"/>
      <c r="BF12" s="569"/>
      <c r="BG12" s="569"/>
      <c r="BH12" s="569"/>
    </row>
    <row r="13" spans="1:56" s="222" customFormat="1" ht="21.7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</row>
    <row r="14" spans="1:60" s="360" customFormat="1" ht="15.75" customHeight="1">
      <c r="A14" s="230"/>
      <c r="B14" s="426" t="s">
        <v>138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427" t="s">
        <v>379</v>
      </c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8"/>
      <c r="AS14" s="428"/>
      <c r="AT14" s="428"/>
      <c r="AU14" s="428"/>
      <c r="AV14" s="428"/>
      <c r="AW14" s="428"/>
      <c r="AX14" s="428"/>
      <c r="AY14" s="428"/>
      <c r="AZ14" s="428"/>
      <c r="BA14" s="428"/>
      <c r="BB14" s="428"/>
      <c r="BC14" s="428"/>
      <c r="BD14" s="428"/>
      <c r="BE14" s="429"/>
      <c r="BF14" s="230"/>
      <c r="BG14" s="230"/>
      <c r="BH14" s="230"/>
    </row>
    <row r="15" spans="19:56" s="232" customFormat="1" ht="15.75"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</row>
    <row r="16" spans="2:24" s="232" customFormat="1" ht="15.75">
      <c r="B16" s="234" t="s">
        <v>248</v>
      </c>
      <c r="S16" s="570" t="s">
        <v>75</v>
      </c>
      <c r="T16" s="570"/>
      <c r="U16" s="570"/>
      <c r="V16" s="570"/>
      <c r="W16" s="570"/>
      <c r="X16" s="570"/>
    </row>
    <row r="17" spans="2:56" s="230" customFormat="1" ht="15.75" customHeight="1">
      <c r="B17" s="574" t="s">
        <v>249</v>
      </c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</row>
    <row r="18" spans="2:56" s="230" customFormat="1" ht="15.75" customHeight="1"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0" t="s">
        <v>380</v>
      </c>
      <c r="T18" s="570"/>
      <c r="U18" s="570"/>
      <c r="V18" s="570"/>
      <c r="W18" s="570"/>
      <c r="X18" s="570"/>
      <c r="Y18" s="576"/>
      <c r="Z18" s="576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</row>
    <row r="19" spans="2:61" s="230" customFormat="1" ht="15.75" customHeight="1">
      <c r="B19" s="573" t="s">
        <v>381</v>
      </c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  <c r="AO19" s="573"/>
      <c r="AP19" s="573"/>
      <c r="AQ19" s="573"/>
      <c r="AR19" s="573"/>
      <c r="AS19" s="573"/>
      <c r="AT19" s="573"/>
      <c r="AU19" s="573"/>
      <c r="AV19" s="573"/>
      <c r="AW19" s="573"/>
      <c r="AX19" s="573"/>
      <c r="AY19" s="573"/>
      <c r="AZ19" s="573"/>
      <c r="BA19" s="573"/>
      <c r="BB19" s="573"/>
      <c r="BC19" s="573"/>
      <c r="BD19" s="573"/>
      <c r="BE19" s="573"/>
      <c r="BF19" s="573"/>
      <c r="BG19" s="573"/>
      <c r="BH19" s="573"/>
      <c r="BI19" s="573"/>
    </row>
    <row r="20" spans="2:61" s="230" customFormat="1" ht="15.75" customHeight="1">
      <c r="B20" s="571" t="s">
        <v>250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236"/>
      <c r="S20" s="235"/>
      <c r="T20" s="235"/>
      <c r="U20" s="235"/>
      <c r="V20" s="235"/>
      <c r="W20" s="235"/>
      <c r="X20" s="235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9"/>
      <c r="AT20" s="549"/>
      <c r="AU20" s="549"/>
      <c r="AV20" s="549"/>
      <c r="AW20" s="549"/>
      <c r="AX20" s="549"/>
      <c r="AY20" s="549"/>
      <c r="AZ20" s="549"/>
      <c r="BA20" s="549"/>
      <c r="BB20" s="549"/>
      <c r="BC20" s="549"/>
      <c r="BD20" s="549"/>
      <c r="BE20" s="549"/>
      <c r="BF20" s="549"/>
      <c r="BG20" s="549"/>
      <c r="BH20" s="549"/>
      <c r="BI20" s="549"/>
    </row>
    <row r="21" spans="2:61" s="230" customFormat="1" ht="15.75" customHeight="1"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237"/>
      <c r="S21" s="238" t="s">
        <v>263</v>
      </c>
      <c r="T21" s="239"/>
      <c r="U21" s="239"/>
      <c r="V21" s="239"/>
      <c r="W21" s="239"/>
      <c r="X21" s="23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</row>
    <row r="22" spans="2:56" s="230" customFormat="1" ht="15.75" customHeight="1">
      <c r="B22" s="571" t="s">
        <v>382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236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</row>
    <row r="23" spans="2:56" s="232" customFormat="1" ht="15.75"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237"/>
      <c r="S23" s="238" t="s">
        <v>383</v>
      </c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7"/>
      <c r="AG23" s="237"/>
      <c r="AH23" s="240"/>
      <c r="AI23" s="235"/>
      <c r="AJ23" s="235"/>
      <c r="AK23" s="235"/>
      <c r="AL23" s="235"/>
      <c r="AM23" s="235"/>
      <c r="AN23" s="235"/>
      <c r="AO23" s="235"/>
      <c r="AP23" s="235"/>
      <c r="AQ23" s="235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</row>
    <row r="24" spans="19:56" s="232" customFormat="1" ht="15.75"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</row>
    <row r="25" spans="44:56" s="232" customFormat="1" ht="15.75"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</row>
    <row r="26" s="242" customFormat="1" ht="15.75"/>
    <row r="27" s="242" customFormat="1" ht="15.75"/>
    <row r="28" s="243" customFormat="1" ht="15"/>
    <row r="29" s="243" customFormat="1" ht="15"/>
  </sheetData>
  <sheetProtection/>
  <mergeCells count="9">
    <mergeCell ref="A10:BH10"/>
    <mergeCell ref="A11:BH11"/>
    <mergeCell ref="A12:BH12"/>
    <mergeCell ref="S16:X16"/>
    <mergeCell ref="B22:Q23"/>
    <mergeCell ref="B19:BI19"/>
    <mergeCell ref="B17:R18"/>
    <mergeCell ref="S18:Z18"/>
    <mergeCell ref="B20:Q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0"/>
  <sheetViews>
    <sheetView view="pageBreakPreview" zoomScaleSheetLayoutView="100" zoomScalePageLayoutView="0" workbookViewId="0" topLeftCell="A1">
      <selection activeCell="A11" sqref="A11:BH11"/>
    </sheetView>
  </sheetViews>
  <sheetFormatPr defaultColWidth="9.140625" defaultRowHeight="15"/>
  <cols>
    <col min="1" max="1" width="4.00390625" style="244" customWidth="1"/>
    <col min="2" max="59" width="2.140625" style="244" customWidth="1"/>
    <col min="60" max="60" width="2.00390625" style="244" customWidth="1"/>
    <col min="61" max="61" width="0.13671875" style="244" customWidth="1"/>
    <col min="62" max="16384" width="9.140625" style="244" customWidth="1"/>
  </cols>
  <sheetData>
    <row r="1" spans="44:51" s="222" customFormat="1" ht="15.75">
      <c r="AR1" s="223" t="s">
        <v>137</v>
      </c>
      <c r="AS1" s="224"/>
      <c r="AT1" s="224"/>
      <c r="AU1" s="224"/>
      <c r="AV1" s="224"/>
      <c r="AW1" s="224"/>
      <c r="AX1" s="224"/>
      <c r="AY1" s="224"/>
    </row>
    <row r="2" spans="44:60" s="222" customFormat="1" ht="15.75">
      <c r="AR2" s="225" t="s">
        <v>162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</row>
    <row r="3" spans="44:56" s="222" customFormat="1" ht="15.75">
      <c r="AR3" s="226" t="s">
        <v>358</v>
      </c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</row>
    <row r="4" s="222" customFormat="1" ht="15.75">
      <c r="AR4" s="228" t="s">
        <v>247</v>
      </c>
    </row>
    <row r="5" s="222" customFormat="1" ht="15.75">
      <c r="AR5" s="228" t="s">
        <v>164</v>
      </c>
    </row>
    <row r="6" s="222" customFormat="1" ht="15.75">
      <c r="AR6" s="228"/>
    </row>
    <row r="7" s="222" customFormat="1" ht="15"/>
    <row r="8" s="222" customFormat="1" ht="15"/>
    <row r="9" s="222" customFormat="1" ht="15"/>
    <row r="10" spans="1:60" s="362" customFormat="1" ht="24" customHeight="1">
      <c r="A10" s="567" t="s">
        <v>139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7"/>
      <c r="BF10" s="567"/>
      <c r="BG10" s="567"/>
      <c r="BH10" s="567"/>
    </row>
    <row r="11" spans="1:60" s="222" customFormat="1" ht="88.5" customHeight="1">
      <c r="A11" s="568" t="s">
        <v>360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  <c r="BH11" s="568"/>
    </row>
    <row r="12" spans="1:60" s="222" customFormat="1" ht="21.75" customHeight="1">
      <c r="A12" s="569"/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569"/>
      <c r="AW12" s="569"/>
      <c r="AX12" s="569"/>
      <c r="AY12" s="569"/>
      <c r="AZ12" s="569"/>
      <c r="BA12" s="569"/>
      <c r="BB12" s="569"/>
      <c r="BC12" s="569"/>
      <c r="BD12" s="569"/>
      <c r="BE12" s="569"/>
      <c r="BF12" s="569"/>
      <c r="BG12" s="569"/>
      <c r="BH12" s="569"/>
    </row>
    <row r="13" spans="1:56" s="222" customFormat="1" ht="21.7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</row>
    <row r="14" spans="1:60" s="360" customFormat="1" ht="15.75" customHeight="1">
      <c r="A14" s="230"/>
      <c r="B14" s="426" t="s">
        <v>138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427" t="s">
        <v>275</v>
      </c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8"/>
      <c r="AS14" s="428"/>
      <c r="AT14" s="428"/>
      <c r="AU14" s="428"/>
      <c r="AV14" s="428"/>
      <c r="AW14" s="428"/>
      <c r="AX14" s="428"/>
      <c r="AY14" s="428"/>
      <c r="AZ14" s="428"/>
      <c r="BA14" s="428"/>
      <c r="BB14" s="428"/>
      <c r="BC14" s="428"/>
      <c r="BD14" s="428"/>
      <c r="BE14" s="429"/>
      <c r="BF14" s="230"/>
      <c r="BG14" s="230"/>
      <c r="BH14" s="230"/>
    </row>
    <row r="15" spans="19:56" s="232" customFormat="1" ht="15.75"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</row>
    <row r="16" spans="2:24" s="232" customFormat="1" ht="15.75">
      <c r="B16" s="234" t="s">
        <v>248</v>
      </c>
      <c r="S16" s="570" t="s">
        <v>75</v>
      </c>
      <c r="T16" s="570"/>
      <c r="U16" s="570"/>
      <c r="V16" s="570"/>
      <c r="W16" s="570"/>
      <c r="X16" s="570"/>
    </row>
    <row r="17" spans="2:56" s="230" customFormat="1" ht="15.75" customHeight="1">
      <c r="B17" s="574" t="s">
        <v>264</v>
      </c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0" t="s">
        <v>262</v>
      </c>
      <c r="T17" s="570"/>
      <c r="U17" s="570"/>
      <c r="V17" s="570"/>
      <c r="W17" s="570"/>
      <c r="X17" s="570"/>
      <c r="Y17" s="576"/>
      <c r="Z17" s="576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</row>
    <row r="18" spans="2:61" s="230" customFormat="1" ht="15.75" customHeight="1">
      <c r="B18" s="573" t="s">
        <v>299</v>
      </c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  <c r="T18" s="573"/>
      <c r="U18" s="573"/>
      <c r="V18" s="573"/>
      <c r="W18" s="573"/>
      <c r="X18" s="573"/>
      <c r="Y18" s="573"/>
      <c r="Z18" s="573"/>
      <c r="AA18" s="573"/>
      <c r="AB18" s="573"/>
      <c r="AC18" s="573"/>
      <c r="AD18" s="573"/>
      <c r="AE18" s="573"/>
      <c r="AF18" s="573"/>
      <c r="AG18" s="573"/>
      <c r="AH18" s="573"/>
      <c r="AI18" s="573"/>
      <c r="AJ18" s="573"/>
      <c r="AK18" s="573"/>
      <c r="AL18" s="573"/>
      <c r="AM18" s="573"/>
      <c r="AN18" s="573"/>
      <c r="AO18" s="573"/>
      <c r="AP18" s="573"/>
      <c r="AQ18" s="573"/>
      <c r="AR18" s="573"/>
      <c r="AS18" s="573"/>
      <c r="AT18" s="573"/>
      <c r="AU18" s="573"/>
      <c r="AV18" s="573"/>
      <c r="AW18" s="573"/>
      <c r="AX18" s="573"/>
      <c r="AY18" s="573"/>
      <c r="AZ18" s="573"/>
      <c r="BA18" s="573"/>
      <c r="BB18" s="573"/>
      <c r="BC18" s="573"/>
      <c r="BD18" s="573"/>
      <c r="BE18" s="573"/>
      <c r="BF18" s="573"/>
      <c r="BG18" s="573"/>
      <c r="BH18" s="573"/>
      <c r="BI18" s="573"/>
    </row>
    <row r="19" spans="19:56" s="232" customFormat="1" ht="15.75"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</row>
    <row r="20" spans="44:56" s="232" customFormat="1" ht="15.75"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</row>
    <row r="21" s="242" customFormat="1" ht="15.75"/>
    <row r="22" s="242" customFormat="1" ht="15.75"/>
    <row r="23" s="243" customFormat="1" ht="15"/>
    <row r="24" s="243" customFormat="1" ht="15"/>
  </sheetData>
  <sheetProtection/>
  <mergeCells count="7">
    <mergeCell ref="B18:BI18"/>
    <mergeCell ref="B17:R17"/>
    <mergeCell ref="S17:Z17"/>
    <mergeCell ref="A10:BH10"/>
    <mergeCell ref="A11:BH11"/>
    <mergeCell ref="A12:BH12"/>
    <mergeCell ref="S16:X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22"/>
  <sheetViews>
    <sheetView view="pageBreakPreview" zoomScale="150" zoomScaleNormal="110" zoomScaleSheetLayoutView="150" zoomScalePageLayoutView="0" workbookViewId="0" topLeftCell="E100">
      <selection activeCell="AU109" sqref="AU109"/>
    </sheetView>
  </sheetViews>
  <sheetFormatPr defaultColWidth="9.140625" defaultRowHeight="15"/>
  <cols>
    <col min="1" max="1" width="2.140625" style="11" customWidth="1"/>
    <col min="2" max="2" width="5.28125" style="28" customWidth="1"/>
    <col min="3" max="3" width="11.28125" style="28" customWidth="1"/>
    <col min="4" max="4" width="5.00390625" style="28" customWidth="1"/>
    <col min="5" max="6" width="3.140625" style="11" customWidth="1"/>
    <col min="7" max="7" width="3.00390625" style="11" customWidth="1"/>
    <col min="8" max="9" width="2.8515625" style="11" customWidth="1"/>
    <col min="10" max="14" width="3.00390625" style="11" customWidth="1"/>
    <col min="15" max="15" width="3.140625" style="11" customWidth="1"/>
    <col min="16" max="19" width="3.00390625" style="11" customWidth="1"/>
    <col min="20" max="20" width="3.140625" style="11" customWidth="1"/>
    <col min="21" max="21" width="3.00390625" style="11" customWidth="1"/>
    <col min="22" max="23" width="2.140625" style="11" customWidth="1"/>
    <col min="24" max="24" width="3.140625" style="11" customWidth="1"/>
    <col min="25" max="25" width="3.421875" style="11" customWidth="1"/>
    <col min="26" max="28" width="2.8515625" style="11" customWidth="1"/>
    <col min="29" max="29" width="3.00390625" style="11" customWidth="1"/>
    <col min="30" max="31" width="2.8515625" style="11" customWidth="1"/>
    <col min="32" max="32" width="3.140625" style="11" customWidth="1"/>
    <col min="33" max="34" width="2.8515625" style="11" customWidth="1"/>
    <col min="35" max="35" width="3.140625" style="11" customWidth="1"/>
    <col min="36" max="36" width="3.421875" style="11" customWidth="1"/>
    <col min="37" max="37" width="3.140625" style="11" customWidth="1"/>
    <col min="38" max="38" width="3.00390625" style="11" customWidth="1"/>
    <col min="39" max="41" width="2.8515625" style="11" customWidth="1"/>
    <col min="42" max="42" width="3.00390625" style="11" customWidth="1"/>
    <col min="43" max="43" width="2.8515625" style="11" customWidth="1"/>
    <col min="44" max="44" width="3.00390625" style="11" customWidth="1"/>
    <col min="45" max="45" width="2.8515625" style="11" customWidth="1"/>
    <col min="46" max="47" width="3.140625" style="11" customWidth="1"/>
    <col min="48" max="48" width="2.8515625" style="11" customWidth="1"/>
    <col min="49" max="57" width="2.140625" style="11" customWidth="1"/>
    <col min="58" max="58" width="4.7109375" style="11" customWidth="1"/>
    <col min="59" max="59" width="4.7109375" style="1" customWidth="1"/>
    <col min="60" max="16384" width="9.140625" style="11" customWidth="1"/>
  </cols>
  <sheetData>
    <row r="1" spans="1:20" ht="15.75" thickBot="1">
      <c r="A1" s="660" t="s">
        <v>216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</row>
    <row r="2" spans="1:58" ht="47.25" customHeight="1">
      <c r="A2" s="594" t="s">
        <v>227</v>
      </c>
      <c r="B2" s="580" t="s">
        <v>76</v>
      </c>
      <c r="C2" s="580" t="s">
        <v>99</v>
      </c>
      <c r="D2" s="580" t="s">
        <v>100</v>
      </c>
      <c r="E2" s="249" t="s">
        <v>348</v>
      </c>
      <c r="F2" s="654" t="s">
        <v>101</v>
      </c>
      <c r="G2" s="654"/>
      <c r="H2" s="654"/>
      <c r="I2" s="249" t="s">
        <v>349</v>
      </c>
      <c r="J2" s="654" t="s">
        <v>102</v>
      </c>
      <c r="K2" s="654"/>
      <c r="L2" s="654"/>
      <c r="M2" s="654"/>
      <c r="N2" s="249" t="s">
        <v>350</v>
      </c>
      <c r="O2" s="655" t="s">
        <v>103</v>
      </c>
      <c r="P2" s="655"/>
      <c r="Q2" s="655"/>
      <c r="R2" s="250" t="s">
        <v>333</v>
      </c>
      <c r="S2" s="655" t="s">
        <v>104</v>
      </c>
      <c r="T2" s="655"/>
      <c r="U2" s="655"/>
      <c r="V2" s="250" t="s">
        <v>351</v>
      </c>
      <c r="W2" s="655" t="s">
        <v>105</v>
      </c>
      <c r="X2" s="655"/>
      <c r="Y2" s="655"/>
      <c r="Z2" s="655"/>
      <c r="AA2" s="250" t="s">
        <v>352</v>
      </c>
      <c r="AB2" s="655" t="s">
        <v>106</v>
      </c>
      <c r="AC2" s="655"/>
      <c r="AD2" s="655"/>
      <c r="AE2" s="250" t="s">
        <v>353</v>
      </c>
      <c r="AF2" s="655" t="s">
        <v>107</v>
      </c>
      <c r="AG2" s="655"/>
      <c r="AH2" s="655"/>
      <c r="AI2" s="249" t="s">
        <v>354</v>
      </c>
      <c r="AJ2" s="654" t="s">
        <v>108</v>
      </c>
      <c r="AK2" s="654"/>
      <c r="AL2" s="654"/>
      <c r="AM2" s="654"/>
      <c r="AN2" s="249" t="s">
        <v>355</v>
      </c>
      <c r="AO2" s="654" t="s">
        <v>109</v>
      </c>
      <c r="AP2" s="654"/>
      <c r="AQ2" s="654"/>
      <c r="AR2" s="249" t="s">
        <v>339</v>
      </c>
      <c r="AS2" s="654" t="s">
        <v>110</v>
      </c>
      <c r="AT2" s="654"/>
      <c r="AU2" s="654"/>
      <c r="AV2" s="249" t="s">
        <v>356</v>
      </c>
      <c r="AW2" s="654" t="s">
        <v>111</v>
      </c>
      <c r="AX2" s="654"/>
      <c r="AY2" s="654"/>
      <c r="AZ2" s="654"/>
      <c r="BA2" s="249" t="s">
        <v>341</v>
      </c>
      <c r="BB2" s="654" t="s">
        <v>112</v>
      </c>
      <c r="BC2" s="654"/>
      <c r="BD2" s="654"/>
      <c r="BE2" s="249" t="s">
        <v>357</v>
      </c>
      <c r="BF2" s="646" t="s">
        <v>113</v>
      </c>
    </row>
    <row r="3" spans="1:58" ht="9" customHeight="1">
      <c r="A3" s="595"/>
      <c r="B3" s="581"/>
      <c r="C3" s="581"/>
      <c r="D3" s="581"/>
      <c r="E3" s="636" t="s">
        <v>114</v>
      </c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47"/>
    </row>
    <row r="4" spans="1:58" ht="9" customHeight="1">
      <c r="A4" s="595"/>
      <c r="B4" s="581"/>
      <c r="C4" s="581"/>
      <c r="D4" s="581"/>
      <c r="E4" s="71">
        <v>35</v>
      </c>
      <c r="F4" s="71">
        <v>36</v>
      </c>
      <c r="G4" s="71">
        <v>37</v>
      </c>
      <c r="H4" s="71">
        <v>38</v>
      </c>
      <c r="I4" s="71">
        <v>39</v>
      </c>
      <c r="J4" s="71">
        <v>40</v>
      </c>
      <c r="K4" s="71">
        <v>41</v>
      </c>
      <c r="L4" s="71">
        <v>42</v>
      </c>
      <c r="M4" s="71">
        <v>43</v>
      </c>
      <c r="N4" s="71">
        <v>44</v>
      </c>
      <c r="O4" s="71">
        <v>45</v>
      </c>
      <c r="P4" s="71">
        <v>46</v>
      </c>
      <c r="Q4" s="71">
        <v>47</v>
      </c>
      <c r="R4" s="71">
        <v>48</v>
      </c>
      <c r="S4" s="71">
        <v>49</v>
      </c>
      <c r="T4" s="71">
        <v>50</v>
      </c>
      <c r="U4" s="71">
        <v>51</v>
      </c>
      <c r="V4" s="71">
        <v>52</v>
      </c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12">
        <v>7</v>
      </c>
      <c r="AD4" s="12">
        <v>8</v>
      </c>
      <c r="AE4" s="12">
        <v>9</v>
      </c>
      <c r="AF4" s="12">
        <v>10</v>
      </c>
      <c r="AG4" s="12">
        <v>11</v>
      </c>
      <c r="AH4" s="12">
        <v>12</v>
      </c>
      <c r="AI4" s="12">
        <v>13</v>
      </c>
      <c r="AJ4" s="12">
        <v>14</v>
      </c>
      <c r="AK4" s="12">
        <v>15</v>
      </c>
      <c r="AL4" s="12">
        <v>16</v>
      </c>
      <c r="AM4" s="12">
        <v>17</v>
      </c>
      <c r="AN4" s="12">
        <v>18</v>
      </c>
      <c r="AO4" s="12">
        <v>19</v>
      </c>
      <c r="AP4" s="12">
        <v>20</v>
      </c>
      <c r="AQ4" s="12">
        <v>21</v>
      </c>
      <c r="AR4" s="12">
        <v>22</v>
      </c>
      <c r="AS4" s="12">
        <v>23</v>
      </c>
      <c r="AT4" s="12">
        <v>24</v>
      </c>
      <c r="AU4" s="12">
        <v>25</v>
      </c>
      <c r="AV4" s="12">
        <v>26</v>
      </c>
      <c r="AW4" s="12">
        <v>27</v>
      </c>
      <c r="AX4" s="12">
        <v>28</v>
      </c>
      <c r="AY4" s="12">
        <v>29</v>
      </c>
      <c r="AZ4" s="12">
        <v>30</v>
      </c>
      <c r="BA4" s="12">
        <v>31</v>
      </c>
      <c r="BB4" s="12">
        <v>32</v>
      </c>
      <c r="BC4" s="12">
        <v>33</v>
      </c>
      <c r="BD4" s="12">
        <v>34</v>
      </c>
      <c r="BE4" s="12">
        <v>35</v>
      </c>
      <c r="BF4" s="647"/>
    </row>
    <row r="5" spans="1:58" ht="9" customHeight="1">
      <c r="A5" s="595"/>
      <c r="B5" s="581"/>
      <c r="C5" s="581"/>
      <c r="D5" s="581"/>
      <c r="E5" s="637" t="s">
        <v>115</v>
      </c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47"/>
    </row>
    <row r="6" spans="1:58" ht="12.75" thickBot="1">
      <c r="A6" s="596"/>
      <c r="B6" s="582"/>
      <c r="C6" s="582"/>
      <c r="D6" s="582"/>
      <c r="E6" s="259">
        <v>1</v>
      </c>
      <c r="F6" s="259">
        <v>2</v>
      </c>
      <c r="G6" s="259">
        <v>3</v>
      </c>
      <c r="H6" s="259">
        <v>4</v>
      </c>
      <c r="I6" s="259">
        <v>5</v>
      </c>
      <c r="J6" s="259">
        <v>6</v>
      </c>
      <c r="K6" s="259">
        <v>7</v>
      </c>
      <c r="L6" s="259">
        <v>8</v>
      </c>
      <c r="M6" s="259">
        <v>9</v>
      </c>
      <c r="N6" s="259">
        <v>10</v>
      </c>
      <c r="O6" s="259">
        <v>11</v>
      </c>
      <c r="P6" s="259">
        <v>12</v>
      </c>
      <c r="Q6" s="259">
        <v>13</v>
      </c>
      <c r="R6" s="259">
        <v>14</v>
      </c>
      <c r="S6" s="259">
        <v>15</v>
      </c>
      <c r="T6" s="259">
        <v>16</v>
      </c>
      <c r="U6" s="259">
        <v>17</v>
      </c>
      <c r="V6" s="259">
        <v>18</v>
      </c>
      <c r="W6" s="259">
        <v>19</v>
      </c>
      <c r="X6" s="259">
        <v>20</v>
      </c>
      <c r="Y6" s="259">
        <v>21</v>
      </c>
      <c r="Z6" s="259">
        <v>22</v>
      </c>
      <c r="AA6" s="259">
        <v>23</v>
      </c>
      <c r="AB6" s="259">
        <v>24</v>
      </c>
      <c r="AC6" s="259">
        <v>25</v>
      </c>
      <c r="AD6" s="259">
        <v>26</v>
      </c>
      <c r="AE6" s="259">
        <v>27</v>
      </c>
      <c r="AF6" s="259">
        <v>28</v>
      </c>
      <c r="AG6" s="259">
        <v>29</v>
      </c>
      <c r="AH6" s="259">
        <v>30</v>
      </c>
      <c r="AI6" s="259">
        <v>31</v>
      </c>
      <c r="AJ6" s="259">
        <v>32</v>
      </c>
      <c r="AK6" s="259">
        <v>33</v>
      </c>
      <c r="AL6" s="259">
        <v>34</v>
      </c>
      <c r="AM6" s="259">
        <v>35</v>
      </c>
      <c r="AN6" s="259">
        <v>36</v>
      </c>
      <c r="AO6" s="259">
        <v>37</v>
      </c>
      <c r="AP6" s="259">
        <v>38</v>
      </c>
      <c r="AQ6" s="259">
        <v>39</v>
      </c>
      <c r="AR6" s="259">
        <v>40</v>
      </c>
      <c r="AS6" s="259">
        <v>41</v>
      </c>
      <c r="AT6" s="259">
        <v>42</v>
      </c>
      <c r="AU6" s="259">
        <v>43</v>
      </c>
      <c r="AV6" s="259">
        <v>44</v>
      </c>
      <c r="AW6" s="259">
        <v>45</v>
      </c>
      <c r="AX6" s="259">
        <v>46</v>
      </c>
      <c r="AY6" s="259">
        <v>47</v>
      </c>
      <c r="AZ6" s="259">
        <v>48</v>
      </c>
      <c r="BA6" s="259">
        <v>49</v>
      </c>
      <c r="BB6" s="259">
        <v>50</v>
      </c>
      <c r="BC6" s="259">
        <v>51</v>
      </c>
      <c r="BD6" s="259">
        <v>52</v>
      </c>
      <c r="BE6" s="259">
        <v>53</v>
      </c>
      <c r="BF6" s="648"/>
    </row>
    <row r="7" spans="1:58" ht="16.5">
      <c r="A7" s="659" t="s">
        <v>8</v>
      </c>
      <c r="B7" s="598" t="s">
        <v>49</v>
      </c>
      <c r="C7" s="639" t="s">
        <v>17</v>
      </c>
      <c r="D7" s="257" t="s">
        <v>117</v>
      </c>
      <c r="E7" s="479">
        <f>E9+E11+E13+E15+E17+E19+E21+E23</f>
        <v>15</v>
      </c>
      <c r="F7" s="479">
        <f aca="true" t="shared" si="0" ref="F7:BE7">F9+F11+F13+F15+F17+F19+F21+F23</f>
        <v>15</v>
      </c>
      <c r="G7" s="479">
        <f t="shared" si="0"/>
        <v>15</v>
      </c>
      <c r="H7" s="479">
        <f t="shared" si="0"/>
        <v>15</v>
      </c>
      <c r="I7" s="479">
        <f t="shared" si="0"/>
        <v>15</v>
      </c>
      <c r="J7" s="479">
        <f t="shared" si="0"/>
        <v>15</v>
      </c>
      <c r="K7" s="479">
        <f t="shared" si="0"/>
        <v>15</v>
      </c>
      <c r="L7" s="479">
        <f t="shared" si="0"/>
        <v>15</v>
      </c>
      <c r="M7" s="479">
        <f t="shared" si="0"/>
        <v>15</v>
      </c>
      <c r="N7" s="479">
        <f t="shared" si="0"/>
        <v>15</v>
      </c>
      <c r="O7" s="479">
        <f t="shared" si="0"/>
        <v>15</v>
      </c>
      <c r="P7" s="479">
        <f t="shared" si="0"/>
        <v>15</v>
      </c>
      <c r="Q7" s="479">
        <f t="shared" si="0"/>
        <v>15</v>
      </c>
      <c r="R7" s="479">
        <f t="shared" si="0"/>
        <v>15</v>
      </c>
      <c r="S7" s="479">
        <f t="shared" si="0"/>
        <v>15</v>
      </c>
      <c r="T7" s="479">
        <f t="shared" si="0"/>
        <v>15</v>
      </c>
      <c r="U7" s="479">
        <f t="shared" si="0"/>
        <v>15</v>
      </c>
      <c r="V7" s="480">
        <f t="shared" si="0"/>
        <v>0</v>
      </c>
      <c r="W7" s="480">
        <f t="shared" si="0"/>
        <v>0</v>
      </c>
      <c r="X7" s="479">
        <f t="shared" si="0"/>
        <v>21</v>
      </c>
      <c r="Y7" s="479">
        <f t="shared" si="0"/>
        <v>23</v>
      </c>
      <c r="Z7" s="479">
        <f t="shared" si="0"/>
        <v>21</v>
      </c>
      <c r="AA7" s="479">
        <f t="shared" si="0"/>
        <v>23</v>
      </c>
      <c r="AB7" s="479">
        <f t="shared" si="0"/>
        <v>21</v>
      </c>
      <c r="AC7" s="479">
        <f t="shared" si="0"/>
        <v>21</v>
      </c>
      <c r="AD7" s="479">
        <f t="shared" si="0"/>
        <v>21</v>
      </c>
      <c r="AE7" s="479">
        <f t="shared" si="0"/>
        <v>21</v>
      </c>
      <c r="AF7" s="479">
        <f t="shared" si="0"/>
        <v>21</v>
      </c>
      <c r="AG7" s="479">
        <f t="shared" si="0"/>
        <v>23</v>
      </c>
      <c r="AH7" s="479">
        <f t="shared" si="0"/>
        <v>20</v>
      </c>
      <c r="AI7" s="479">
        <f t="shared" si="0"/>
        <v>20</v>
      </c>
      <c r="AJ7" s="479">
        <f t="shared" si="0"/>
        <v>21</v>
      </c>
      <c r="AK7" s="479">
        <f t="shared" si="0"/>
        <v>20</v>
      </c>
      <c r="AL7" s="479">
        <f t="shared" si="0"/>
        <v>22</v>
      </c>
      <c r="AM7" s="479">
        <f t="shared" si="0"/>
        <v>20</v>
      </c>
      <c r="AN7" s="479">
        <f t="shared" si="0"/>
        <v>21</v>
      </c>
      <c r="AO7" s="479">
        <f t="shared" si="0"/>
        <v>19</v>
      </c>
      <c r="AP7" s="479">
        <f t="shared" si="0"/>
        <v>19</v>
      </c>
      <c r="AQ7" s="479">
        <f t="shared" si="0"/>
        <v>0</v>
      </c>
      <c r="AR7" s="479">
        <f t="shared" si="0"/>
        <v>19</v>
      </c>
      <c r="AS7" s="479">
        <f t="shared" si="0"/>
        <v>19</v>
      </c>
      <c r="AT7" s="479">
        <f t="shared" si="0"/>
        <v>20</v>
      </c>
      <c r="AU7" s="479">
        <f t="shared" si="0"/>
        <v>6</v>
      </c>
      <c r="AV7" s="479">
        <f t="shared" si="0"/>
        <v>0</v>
      </c>
      <c r="AW7" s="479">
        <f t="shared" si="0"/>
        <v>0</v>
      </c>
      <c r="AX7" s="479">
        <f t="shared" si="0"/>
        <v>0</v>
      </c>
      <c r="AY7" s="479">
        <f t="shared" si="0"/>
        <v>0</v>
      </c>
      <c r="AZ7" s="479">
        <f t="shared" si="0"/>
        <v>0</v>
      </c>
      <c r="BA7" s="479">
        <f t="shared" si="0"/>
        <v>0</v>
      </c>
      <c r="BB7" s="479">
        <f t="shared" si="0"/>
        <v>0</v>
      </c>
      <c r="BC7" s="479">
        <f t="shared" si="0"/>
        <v>0</v>
      </c>
      <c r="BD7" s="479">
        <f t="shared" si="0"/>
        <v>0</v>
      </c>
      <c r="BE7" s="479">
        <f t="shared" si="0"/>
        <v>0</v>
      </c>
      <c r="BF7" s="258">
        <f aca="true" t="shared" si="1" ref="BF7:BF30">SUM(E7:BE7)</f>
        <v>717</v>
      </c>
    </row>
    <row r="8" spans="1:58" ht="16.5">
      <c r="A8" s="606"/>
      <c r="B8" s="584"/>
      <c r="C8" s="598"/>
      <c r="D8" s="13" t="s">
        <v>118</v>
      </c>
      <c r="E8" s="83">
        <f>E10+E12+E14+E16+E18+E20+E22+E24</f>
        <v>3.5</v>
      </c>
      <c r="F8" s="83">
        <f aca="true" t="shared" si="2" ref="F8:BE8">F10+F12+F14+F16+F18+F20+F22+F24</f>
        <v>7.5</v>
      </c>
      <c r="G8" s="83">
        <f t="shared" si="2"/>
        <v>5.5</v>
      </c>
      <c r="H8" s="83">
        <f t="shared" si="2"/>
        <v>7.5</v>
      </c>
      <c r="I8" s="83">
        <f t="shared" si="2"/>
        <v>4.5</v>
      </c>
      <c r="J8" s="83">
        <f t="shared" si="2"/>
        <v>6.5</v>
      </c>
      <c r="K8" s="83">
        <f t="shared" si="2"/>
        <v>4.5</v>
      </c>
      <c r="L8" s="83">
        <f t="shared" si="2"/>
        <v>7.5</v>
      </c>
      <c r="M8" s="83">
        <f t="shared" si="2"/>
        <v>5.5</v>
      </c>
      <c r="N8" s="83">
        <f t="shared" si="2"/>
        <v>6.5</v>
      </c>
      <c r="O8" s="83">
        <f t="shared" si="2"/>
        <v>6.5</v>
      </c>
      <c r="P8" s="83">
        <f t="shared" si="2"/>
        <v>4.5</v>
      </c>
      <c r="Q8" s="83">
        <f t="shared" si="2"/>
        <v>6.5</v>
      </c>
      <c r="R8" s="83">
        <f t="shared" si="2"/>
        <v>7.5</v>
      </c>
      <c r="S8" s="83">
        <f t="shared" si="2"/>
        <v>5.5</v>
      </c>
      <c r="T8" s="83">
        <f t="shared" si="2"/>
        <v>7.5</v>
      </c>
      <c r="U8" s="83">
        <f t="shared" si="2"/>
        <v>7.5</v>
      </c>
      <c r="V8" s="422">
        <f t="shared" si="2"/>
        <v>0</v>
      </c>
      <c r="W8" s="422">
        <f t="shared" si="2"/>
        <v>0</v>
      </c>
      <c r="X8" s="83">
        <f t="shared" si="2"/>
        <v>8.5</v>
      </c>
      <c r="Y8" s="83">
        <f t="shared" si="2"/>
        <v>8</v>
      </c>
      <c r="Z8" s="83">
        <f t="shared" si="2"/>
        <v>7.5</v>
      </c>
      <c r="AA8" s="83">
        <f t="shared" si="2"/>
        <v>9</v>
      </c>
      <c r="AB8" s="83">
        <f t="shared" si="2"/>
        <v>9</v>
      </c>
      <c r="AC8" s="83">
        <f t="shared" si="2"/>
        <v>7.5</v>
      </c>
      <c r="AD8" s="83">
        <f t="shared" si="2"/>
        <v>9</v>
      </c>
      <c r="AE8" s="83">
        <f t="shared" si="2"/>
        <v>8.5</v>
      </c>
      <c r="AF8" s="83">
        <f t="shared" si="2"/>
        <v>8</v>
      </c>
      <c r="AG8" s="83">
        <f t="shared" si="2"/>
        <v>10.5</v>
      </c>
      <c r="AH8" s="83">
        <f t="shared" si="2"/>
        <v>8.5</v>
      </c>
      <c r="AI8" s="83">
        <f t="shared" si="2"/>
        <v>7.5</v>
      </c>
      <c r="AJ8" s="83">
        <f t="shared" si="2"/>
        <v>9</v>
      </c>
      <c r="AK8" s="83">
        <f t="shared" si="2"/>
        <v>8.5</v>
      </c>
      <c r="AL8" s="83">
        <f t="shared" si="2"/>
        <v>8</v>
      </c>
      <c r="AM8" s="83">
        <f t="shared" si="2"/>
        <v>9</v>
      </c>
      <c r="AN8" s="83">
        <f t="shared" si="2"/>
        <v>9</v>
      </c>
      <c r="AO8" s="83">
        <f t="shared" si="2"/>
        <v>7.5</v>
      </c>
      <c r="AP8" s="83">
        <f t="shared" si="2"/>
        <v>9</v>
      </c>
      <c r="AQ8" s="83">
        <f t="shared" si="2"/>
        <v>0</v>
      </c>
      <c r="AR8" s="83">
        <f t="shared" si="2"/>
        <v>8</v>
      </c>
      <c r="AS8" s="83">
        <f t="shared" si="2"/>
        <v>9</v>
      </c>
      <c r="AT8" s="83">
        <f t="shared" si="2"/>
        <v>8.5</v>
      </c>
      <c r="AU8" s="83">
        <f t="shared" si="2"/>
        <v>1.5</v>
      </c>
      <c r="AV8" s="83">
        <f t="shared" si="2"/>
        <v>0</v>
      </c>
      <c r="AW8" s="83">
        <f t="shared" si="2"/>
        <v>0</v>
      </c>
      <c r="AX8" s="83">
        <f t="shared" si="2"/>
        <v>0</v>
      </c>
      <c r="AY8" s="83">
        <f t="shared" si="2"/>
        <v>0</v>
      </c>
      <c r="AZ8" s="83">
        <f t="shared" si="2"/>
        <v>0</v>
      </c>
      <c r="BA8" s="83">
        <f t="shared" si="2"/>
        <v>0</v>
      </c>
      <c r="BB8" s="83">
        <f t="shared" si="2"/>
        <v>0</v>
      </c>
      <c r="BC8" s="83">
        <f t="shared" si="2"/>
        <v>0</v>
      </c>
      <c r="BD8" s="83">
        <f t="shared" si="2"/>
        <v>0</v>
      </c>
      <c r="BE8" s="83">
        <f t="shared" si="2"/>
        <v>0</v>
      </c>
      <c r="BF8" s="251">
        <f t="shared" si="1"/>
        <v>293</v>
      </c>
    </row>
    <row r="9" spans="1:58" ht="15" customHeight="1">
      <c r="A9" s="606"/>
      <c r="B9" s="588" t="s">
        <v>18</v>
      </c>
      <c r="C9" s="586" t="s">
        <v>19</v>
      </c>
      <c r="D9" s="72" t="s">
        <v>117</v>
      </c>
      <c r="E9" s="84">
        <v>2</v>
      </c>
      <c r="F9" s="84">
        <v>2</v>
      </c>
      <c r="G9" s="84">
        <v>2</v>
      </c>
      <c r="H9" s="84">
        <v>2</v>
      </c>
      <c r="I9" s="84">
        <v>2</v>
      </c>
      <c r="J9" s="84">
        <v>2</v>
      </c>
      <c r="K9" s="84">
        <v>2</v>
      </c>
      <c r="L9" s="84">
        <v>2</v>
      </c>
      <c r="M9" s="84">
        <v>2</v>
      </c>
      <c r="N9" s="84">
        <v>2</v>
      </c>
      <c r="O9" s="84">
        <v>2</v>
      </c>
      <c r="P9" s="84">
        <v>2</v>
      </c>
      <c r="Q9" s="84">
        <v>2</v>
      </c>
      <c r="R9" s="84">
        <v>2</v>
      </c>
      <c r="S9" s="84">
        <v>2</v>
      </c>
      <c r="T9" s="84">
        <v>2</v>
      </c>
      <c r="U9" s="84">
        <v>2</v>
      </c>
      <c r="V9" s="424">
        <v>0</v>
      </c>
      <c r="W9" s="424">
        <v>0</v>
      </c>
      <c r="X9" s="85">
        <v>2</v>
      </c>
      <c r="Y9" s="85">
        <v>2</v>
      </c>
      <c r="Z9" s="85">
        <v>2</v>
      </c>
      <c r="AA9" s="85">
        <v>2</v>
      </c>
      <c r="AB9" s="85">
        <v>2</v>
      </c>
      <c r="AC9" s="85">
        <v>2</v>
      </c>
      <c r="AD9" s="85">
        <v>2</v>
      </c>
      <c r="AE9" s="85">
        <v>2</v>
      </c>
      <c r="AF9" s="85">
        <v>2</v>
      </c>
      <c r="AG9" s="85">
        <v>2</v>
      </c>
      <c r="AH9" s="85">
        <v>2</v>
      </c>
      <c r="AI9" s="85">
        <v>2</v>
      </c>
      <c r="AJ9" s="85">
        <v>2</v>
      </c>
      <c r="AK9" s="85">
        <v>2</v>
      </c>
      <c r="AL9" s="85">
        <v>2</v>
      </c>
      <c r="AM9" s="85">
        <v>2</v>
      </c>
      <c r="AN9" s="85">
        <v>2</v>
      </c>
      <c r="AO9" s="85">
        <v>2</v>
      </c>
      <c r="AP9" s="85">
        <v>2</v>
      </c>
      <c r="AQ9" s="85"/>
      <c r="AR9" s="85">
        <v>2</v>
      </c>
      <c r="AS9" s="85">
        <v>2</v>
      </c>
      <c r="AT9" s="85">
        <v>2</v>
      </c>
      <c r="AU9" s="85"/>
      <c r="AV9" s="480">
        <v>0</v>
      </c>
      <c r="AW9" s="424">
        <v>0</v>
      </c>
      <c r="AX9" s="85"/>
      <c r="AY9" s="85"/>
      <c r="AZ9" s="85"/>
      <c r="BA9" s="85"/>
      <c r="BB9" s="85"/>
      <c r="BC9" s="85"/>
      <c r="BD9" s="85"/>
      <c r="BE9" s="85"/>
      <c r="BF9" s="252">
        <f t="shared" si="1"/>
        <v>78</v>
      </c>
    </row>
    <row r="10" spans="1:58" ht="15.75" customHeight="1">
      <c r="A10" s="606"/>
      <c r="B10" s="589"/>
      <c r="C10" s="587"/>
      <c r="D10" s="72" t="s">
        <v>118</v>
      </c>
      <c r="E10" s="87">
        <v>1</v>
      </c>
      <c r="F10" s="87">
        <v>1</v>
      </c>
      <c r="G10" s="87">
        <v>1</v>
      </c>
      <c r="H10" s="87">
        <v>1</v>
      </c>
      <c r="I10" s="87">
        <v>1</v>
      </c>
      <c r="J10" s="87">
        <v>1</v>
      </c>
      <c r="K10" s="87">
        <v>1</v>
      </c>
      <c r="L10" s="87">
        <v>1</v>
      </c>
      <c r="M10" s="87">
        <v>1</v>
      </c>
      <c r="N10" s="87">
        <v>1</v>
      </c>
      <c r="O10" s="87">
        <v>1</v>
      </c>
      <c r="P10" s="87">
        <v>1</v>
      </c>
      <c r="Q10" s="87">
        <v>1</v>
      </c>
      <c r="R10" s="87">
        <v>1</v>
      </c>
      <c r="S10" s="87">
        <v>1</v>
      </c>
      <c r="T10" s="87">
        <v>1</v>
      </c>
      <c r="U10" s="87">
        <v>1</v>
      </c>
      <c r="V10" s="424">
        <v>0</v>
      </c>
      <c r="W10" s="424">
        <v>0</v>
      </c>
      <c r="X10" s="85">
        <v>1</v>
      </c>
      <c r="Y10" s="85">
        <v>1</v>
      </c>
      <c r="Z10" s="85">
        <v>1</v>
      </c>
      <c r="AA10" s="85">
        <v>1</v>
      </c>
      <c r="AB10" s="85">
        <v>1</v>
      </c>
      <c r="AC10" s="85">
        <v>1</v>
      </c>
      <c r="AD10" s="85">
        <v>1</v>
      </c>
      <c r="AE10" s="85">
        <v>1</v>
      </c>
      <c r="AF10" s="85">
        <v>1</v>
      </c>
      <c r="AG10" s="85">
        <v>1</v>
      </c>
      <c r="AH10" s="85">
        <v>1</v>
      </c>
      <c r="AI10" s="85">
        <v>1</v>
      </c>
      <c r="AJ10" s="85">
        <v>1</v>
      </c>
      <c r="AK10" s="85">
        <v>1</v>
      </c>
      <c r="AL10" s="85">
        <v>1</v>
      </c>
      <c r="AM10" s="85">
        <v>1</v>
      </c>
      <c r="AN10" s="85">
        <v>1</v>
      </c>
      <c r="AO10" s="85">
        <v>1</v>
      </c>
      <c r="AP10" s="85">
        <v>1</v>
      </c>
      <c r="AQ10" s="85"/>
      <c r="AR10" s="85">
        <v>1</v>
      </c>
      <c r="AS10" s="85">
        <v>1</v>
      </c>
      <c r="AT10" s="85">
        <v>1</v>
      </c>
      <c r="AU10" s="85"/>
      <c r="AV10" s="480">
        <v>0</v>
      </c>
      <c r="AW10" s="424">
        <v>0</v>
      </c>
      <c r="AX10" s="85"/>
      <c r="AY10" s="85"/>
      <c r="AZ10" s="85"/>
      <c r="BA10" s="85"/>
      <c r="BB10" s="85"/>
      <c r="BC10" s="85"/>
      <c r="BD10" s="85"/>
      <c r="BE10" s="85"/>
      <c r="BF10" s="253">
        <f t="shared" si="1"/>
        <v>39</v>
      </c>
    </row>
    <row r="11" spans="1:58" ht="12.75" customHeight="1">
      <c r="A11" s="606"/>
      <c r="B11" s="657" t="s">
        <v>20</v>
      </c>
      <c r="C11" s="586" t="s">
        <v>21</v>
      </c>
      <c r="D11" s="72" t="s">
        <v>117</v>
      </c>
      <c r="E11" s="88">
        <v>2</v>
      </c>
      <c r="F11" s="88">
        <v>2</v>
      </c>
      <c r="G11" s="88">
        <v>2</v>
      </c>
      <c r="H11" s="88">
        <v>2</v>
      </c>
      <c r="I11" s="88">
        <v>2</v>
      </c>
      <c r="J11" s="88">
        <v>2</v>
      </c>
      <c r="K11" s="88">
        <v>2</v>
      </c>
      <c r="L11" s="88">
        <v>2</v>
      </c>
      <c r="M11" s="88">
        <v>2</v>
      </c>
      <c r="N11" s="88">
        <v>2</v>
      </c>
      <c r="O11" s="88">
        <v>2</v>
      </c>
      <c r="P11" s="88">
        <v>2</v>
      </c>
      <c r="Q11" s="88">
        <v>2</v>
      </c>
      <c r="R11" s="88">
        <v>2</v>
      </c>
      <c r="S11" s="88">
        <v>2</v>
      </c>
      <c r="T11" s="88">
        <v>2</v>
      </c>
      <c r="U11" s="88">
        <v>2</v>
      </c>
      <c r="V11" s="424">
        <v>0</v>
      </c>
      <c r="W11" s="424">
        <v>0</v>
      </c>
      <c r="X11" s="85">
        <v>3</v>
      </c>
      <c r="Y11" s="85">
        <v>4</v>
      </c>
      <c r="Z11" s="85">
        <v>4</v>
      </c>
      <c r="AA11" s="85">
        <v>4</v>
      </c>
      <c r="AB11" s="85">
        <v>3</v>
      </c>
      <c r="AC11" s="85">
        <v>4</v>
      </c>
      <c r="AD11" s="85">
        <v>3</v>
      </c>
      <c r="AE11" s="85">
        <v>3</v>
      </c>
      <c r="AF11" s="85">
        <v>4</v>
      </c>
      <c r="AG11" s="85">
        <v>4</v>
      </c>
      <c r="AH11" s="85">
        <v>3</v>
      </c>
      <c r="AI11" s="85">
        <v>3</v>
      </c>
      <c r="AJ11" s="85">
        <v>3</v>
      </c>
      <c r="AK11" s="85">
        <v>3</v>
      </c>
      <c r="AL11" s="85">
        <v>3</v>
      </c>
      <c r="AM11" s="85">
        <v>3</v>
      </c>
      <c r="AN11" s="85">
        <v>2</v>
      </c>
      <c r="AO11" s="85">
        <v>2</v>
      </c>
      <c r="AP11" s="85">
        <v>2</v>
      </c>
      <c r="AQ11" s="85"/>
      <c r="AR11" s="85">
        <v>3</v>
      </c>
      <c r="AS11" s="85">
        <v>3</v>
      </c>
      <c r="AT11" s="85">
        <v>3</v>
      </c>
      <c r="AU11" s="85">
        <v>3</v>
      </c>
      <c r="AV11" s="480">
        <v>0</v>
      </c>
      <c r="AW11" s="424">
        <v>0</v>
      </c>
      <c r="AX11" s="85"/>
      <c r="AY11" s="85"/>
      <c r="AZ11" s="85"/>
      <c r="BA11" s="85"/>
      <c r="BB11" s="85"/>
      <c r="BC11" s="85"/>
      <c r="BD11" s="85"/>
      <c r="BE11" s="85"/>
      <c r="BF11" s="252">
        <f t="shared" si="1"/>
        <v>106</v>
      </c>
    </row>
    <row r="12" spans="1:58" ht="12.75" customHeight="1">
      <c r="A12" s="606"/>
      <c r="B12" s="658"/>
      <c r="C12" s="587"/>
      <c r="D12" s="72" t="s">
        <v>118</v>
      </c>
      <c r="E12" s="87"/>
      <c r="F12" s="87">
        <v>1</v>
      </c>
      <c r="G12" s="87">
        <v>1</v>
      </c>
      <c r="H12" s="87">
        <v>1</v>
      </c>
      <c r="I12" s="87"/>
      <c r="J12" s="87">
        <v>1</v>
      </c>
      <c r="K12" s="87"/>
      <c r="L12" s="87">
        <v>1</v>
      </c>
      <c r="M12" s="87">
        <v>1</v>
      </c>
      <c r="N12" s="87">
        <v>1</v>
      </c>
      <c r="O12" s="87">
        <v>1</v>
      </c>
      <c r="P12" s="87"/>
      <c r="Q12" s="87">
        <v>1</v>
      </c>
      <c r="R12" s="87">
        <v>1</v>
      </c>
      <c r="S12" s="87">
        <v>1</v>
      </c>
      <c r="T12" s="87">
        <v>1</v>
      </c>
      <c r="U12" s="87">
        <v>1</v>
      </c>
      <c r="V12" s="424">
        <v>0</v>
      </c>
      <c r="W12" s="424">
        <v>0</v>
      </c>
      <c r="X12" s="85">
        <v>1</v>
      </c>
      <c r="Y12" s="85">
        <v>1</v>
      </c>
      <c r="Z12" s="85">
        <v>1</v>
      </c>
      <c r="AA12" s="85">
        <v>1</v>
      </c>
      <c r="AB12" s="85">
        <v>1</v>
      </c>
      <c r="AC12" s="85">
        <v>1</v>
      </c>
      <c r="AD12" s="85">
        <v>1</v>
      </c>
      <c r="AE12" s="85">
        <v>1</v>
      </c>
      <c r="AF12" s="85">
        <v>1</v>
      </c>
      <c r="AG12" s="85">
        <v>1</v>
      </c>
      <c r="AH12" s="85">
        <v>1</v>
      </c>
      <c r="AI12" s="85">
        <v>1</v>
      </c>
      <c r="AJ12" s="85">
        <v>1</v>
      </c>
      <c r="AK12" s="85">
        <v>1</v>
      </c>
      <c r="AL12" s="85">
        <v>1</v>
      </c>
      <c r="AM12" s="85">
        <v>1</v>
      </c>
      <c r="AN12" s="85">
        <v>1</v>
      </c>
      <c r="AO12" s="85">
        <v>1</v>
      </c>
      <c r="AP12" s="85">
        <v>1</v>
      </c>
      <c r="AQ12" s="85"/>
      <c r="AR12" s="85">
        <v>1</v>
      </c>
      <c r="AS12" s="85">
        <v>1</v>
      </c>
      <c r="AT12" s="85">
        <v>1</v>
      </c>
      <c r="AU12" s="85"/>
      <c r="AV12" s="480">
        <v>0</v>
      </c>
      <c r="AW12" s="424">
        <v>0</v>
      </c>
      <c r="AX12" s="85"/>
      <c r="AY12" s="85"/>
      <c r="AZ12" s="85"/>
      <c r="BA12" s="85"/>
      <c r="BB12" s="85"/>
      <c r="BC12" s="85"/>
      <c r="BD12" s="85"/>
      <c r="BE12" s="85"/>
      <c r="BF12" s="253">
        <f t="shared" si="1"/>
        <v>35</v>
      </c>
    </row>
    <row r="13" spans="1:58" ht="12.75" customHeight="1">
      <c r="A13" s="606"/>
      <c r="B13" s="657" t="s">
        <v>22</v>
      </c>
      <c r="C13" s="586" t="s">
        <v>23</v>
      </c>
      <c r="D13" s="72" t="s">
        <v>117</v>
      </c>
      <c r="E13" s="88">
        <v>2</v>
      </c>
      <c r="F13" s="88">
        <v>2</v>
      </c>
      <c r="G13" s="88">
        <v>2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>
        <v>2</v>
      </c>
      <c r="P13" s="88">
        <v>2</v>
      </c>
      <c r="Q13" s="88">
        <v>2</v>
      </c>
      <c r="R13" s="88">
        <v>2</v>
      </c>
      <c r="S13" s="88">
        <v>2</v>
      </c>
      <c r="T13" s="88">
        <v>2</v>
      </c>
      <c r="U13" s="88">
        <v>2</v>
      </c>
      <c r="V13" s="424">
        <v>0</v>
      </c>
      <c r="W13" s="424">
        <v>0</v>
      </c>
      <c r="X13" s="85">
        <v>3</v>
      </c>
      <c r="Y13" s="85">
        <v>3</v>
      </c>
      <c r="Z13" s="85">
        <v>3</v>
      </c>
      <c r="AA13" s="85">
        <v>4</v>
      </c>
      <c r="AB13" s="85">
        <v>4</v>
      </c>
      <c r="AC13" s="85">
        <v>2</v>
      </c>
      <c r="AD13" s="85">
        <v>4</v>
      </c>
      <c r="AE13" s="85">
        <v>4</v>
      </c>
      <c r="AF13" s="85">
        <v>2</v>
      </c>
      <c r="AG13" s="85">
        <v>4</v>
      </c>
      <c r="AH13" s="85">
        <v>3</v>
      </c>
      <c r="AI13" s="85">
        <v>3</v>
      </c>
      <c r="AJ13" s="85">
        <v>3</v>
      </c>
      <c r="AK13" s="85">
        <v>3</v>
      </c>
      <c r="AL13" s="85">
        <v>3</v>
      </c>
      <c r="AM13" s="85">
        <v>3</v>
      </c>
      <c r="AN13" s="85">
        <v>3</v>
      </c>
      <c r="AO13" s="85">
        <v>3</v>
      </c>
      <c r="AP13" s="85">
        <v>3</v>
      </c>
      <c r="AQ13" s="85"/>
      <c r="AR13" s="85">
        <v>3</v>
      </c>
      <c r="AS13" s="85">
        <v>3</v>
      </c>
      <c r="AT13" s="85">
        <v>3</v>
      </c>
      <c r="AU13" s="85">
        <v>3</v>
      </c>
      <c r="AV13" s="480">
        <v>0</v>
      </c>
      <c r="AW13" s="424">
        <v>0</v>
      </c>
      <c r="AX13" s="85"/>
      <c r="AY13" s="85"/>
      <c r="AZ13" s="85"/>
      <c r="BA13" s="85"/>
      <c r="BB13" s="85"/>
      <c r="BC13" s="85"/>
      <c r="BD13" s="85"/>
      <c r="BE13" s="85"/>
      <c r="BF13" s="252">
        <f t="shared" si="1"/>
        <v>106</v>
      </c>
    </row>
    <row r="14" spans="1:58" ht="12" customHeight="1">
      <c r="A14" s="606"/>
      <c r="B14" s="658"/>
      <c r="C14" s="587"/>
      <c r="D14" s="72" t="s">
        <v>118</v>
      </c>
      <c r="E14" s="87">
        <v>1</v>
      </c>
      <c r="F14" s="87">
        <v>1</v>
      </c>
      <c r="G14" s="87">
        <v>1</v>
      </c>
      <c r="H14" s="87">
        <v>1</v>
      </c>
      <c r="I14" s="87">
        <v>1</v>
      </c>
      <c r="J14" s="87">
        <v>1</v>
      </c>
      <c r="K14" s="87">
        <v>1</v>
      </c>
      <c r="L14" s="87">
        <v>1</v>
      </c>
      <c r="M14" s="87">
        <v>1</v>
      </c>
      <c r="N14" s="87">
        <v>1</v>
      </c>
      <c r="O14" s="87">
        <v>1</v>
      </c>
      <c r="P14" s="87">
        <v>1</v>
      </c>
      <c r="Q14" s="87">
        <v>1</v>
      </c>
      <c r="R14" s="87">
        <v>1</v>
      </c>
      <c r="S14" s="87">
        <v>1</v>
      </c>
      <c r="T14" s="87">
        <v>1</v>
      </c>
      <c r="U14" s="87">
        <v>1</v>
      </c>
      <c r="V14" s="424">
        <v>0</v>
      </c>
      <c r="W14" s="424">
        <v>0</v>
      </c>
      <c r="X14" s="85">
        <v>1.5</v>
      </c>
      <c r="Y14" s="85">
        <v>1.5</v>
      </c>
      <c r="Z14" s="85">
        <v>1.5</v>
      </c>
      <c r="AA14" s="85">
        <v>2</v>
      </c>
      <c r="AB14" s="85">
        <v>1.5</v>
      </c>
      <c r="AC14" s="85">
        <v>1.5</v>
      </c>
      <c r="AD14" s="85">
        <v>2</v>
      </c>
      <c r="AE14" s="85">
        <v>1.5</v>
      </c>
      <c r="AF14" s="85">
        <v>1.5</v>
      </c>
      <c r="AG14" s="85">
        <v>2</v>
      </c>
      <c r="AH14" s="85">
        <v>1.5</v>
      </c>
      <c r="AI14" s="85">
        <v>1.5</v>
      </c>
      <c r="AJ14" s="85">
        <v>1.5</v>
      </c>
      <c r="AK14" s="85">
        <v>1.5</v>
      </c>
      <c r="AL14" s="85">
        <v>1.5</v>
      </c>
      <c r="AM14" s="85">
        <v>1.5</v>
      </c>
      <c r="AN14" s="85">
        <v>1.5</v>
      </c>
      <c r="AO14" s="85">
        <v>1.5</v>
      </c>
      <c r="AP14" s="85">
        <v>1.5</v>
      </c>
      <c r="AQ14" s="85"/>
      <c r="AR14" s="85">
        <v>1.5</v>
      </c>
      <c r="AS14" s="85">
        <v>1.5</v>
      </c>
      <c r="AT14" s="85">
        <v>1.5</v>
      </c>
      <c r="AU14" s="85">
        <v>1.5</v>
      </c>
      <c r="AV14" s="480">
        <v>0</v>
      </c>
      <c r="AW14" s="424">
        <v>0</v>
      </c>
      <c r="AX14" s="85"/>
      <c r="AY14" s="85"/>
      <c r="AZ14" s="85"/>
      <c r="BA14" s="85"/>
      <c r="BB14" s="85"/>
      <c r="BC14" s="85"/>
      <c r="BD14" s="85"/>
      <c r="BE14" s="85"/>
      <c r="BF14" s="253">
        <f t="shared" si="1"/>
        <v>53</v>
      </c>
    </row>
    <row r="15" spans="1:58" ht="12.75" customHeight="1">
      <c r="A15" s="606"/>
      <c r="B15" s="657" t="s">
        <v>24</v>
      </c>
      <c r="C15" s="586" t="s">
        <v>25</v>
      </c>
      <c r="D15" s="72" t="s">
        <v>117</v>
      </c>
      <c r="E15" s="87">
        <v>2</v>
      </c>
      <c r="F15" s="87">
        <v>2</v>
      </c>
      <c r="G15" s="87">
        <v>2</v>
      </c>
      <c r="H15" s="87">
        <v>2</v>
      </c>
      <c r="I15" s="87">
        <v>2</v>
      </c>
      <c r="J15" s="87">
        <v>2</v>
      </c>
      <c r="K15" s="87">
        <v>2</v>
      </c>
      <c r="L15" s="87">
        <v>2</v>
      </c>
      <c r="M15" s="87">
        <v>2</v>
      </c>
      <c r="N15" s="87">
        <v>2</v>
      </c>
      <c r="O15" s="87">
        <v>2</v>
      </c>
      <c r="P15" s="87">
        <v>2</v>
      </c>
      <c r="Q15" s="87">
        <v>2</v>
      </c>
      <c r="R15" s="87">
        <v>2</v>
      </c>
      <c r="S15" s="87">
        <v>2</v>
      </c>
      <c r="T15" s="87">
        <v>2</v>
      </c>
      <c r="U15" s="87">
        <v>2</v>
      </c>
      <c r="V15" s="424">
        <v>0</v>
      </c>
      <c r="W15" s="424">
        <v>0</v>
      </c>
      <c r="X15" s="85">
        <v>2</v>
      </c>
      <c r="Y15" s="85">
        <v>2</v>
      </c>
      <c r="Z15" s="85">
        <v>2</v>
      </c>
      <c r="AA15" s="85">
        <v>2</v>
      </c>
      <c r="AB15" s="85">
        <v>2</v>
      </c>
      <c r="AC15" s="85">
        <v>2</v>
      </c>
      <c r="AD15" s="85">
        <v>2</v>
      </c>
      <c r="AE15" s="85">
        <v>2</v>
      </c>
      <c r="AF15" s="85">
        <v>2</v>
      </c>
      <c r="AG15" s="85">
        <v>2</v>
      </c>
      <c r="AH15" s="85">
        <v>2</v>
      </c>
      <c r="AI15" s="85">
        <v>2</v>
      </c>
      <c r="AJ15" s="85">
        <v>2</v>
      </c>
      <c r="AK15" s="85">
        <v>2</v>
      </c>
      <c r="AL15" s="85">
        <v>4</v>
      </c>
      <c r="AM15" s="85">
        <v>2</v>
      </c>
      <c r="AN15" s="85">
        <v>2</v>
      </c>
      <c r="AO15" s="85">
        <v>2</v>
      </c>
      <c r="AP15" s="85">
        <v>2</v>
      </c>
      <c r="AQ15" s="85"/>
      <c r="AR15" s="85">
        <v>4</v>
      </c>
      <c r="AS15" s="85">
        <v>2</v>
      </c>
      <c r="AT15" s="85">
        <v>2</v>
      </c>
      <c r="AU15" s="85"/>
      <c r="AV15" s="480">
        <v>0</v>
      </c>
      <c r="AW15" s="424">
        <v>0</v>
      </c>
      <c r="AX15" s="85"/>
      <c r="AY15" s="85"/>
      <c r="AZ15" s="85"/>
      <c r="BA15" s="85"/>
      <c r="BB15" s="85"/>
      <c r="BC15" s="85"/>
      <c r="BD15" s="85"/>
      <c r="BE15" s="85"/>
      <c r="BF15" s="252">
        <f t="shared" si="1"/>
        <v>82</v>
      </c>
    </row>
    <row r="16" spans="1:59" s="10" customFormat="1" ht="12.75" customHeight="1">
      <c r="A16" s="606"/>
      <c r="B16" s="658"/>
      <c r="C16" s="587"/>
      <c r="D16" s="76" t="s">
        <v>118</v>
      </c>
      <c r="E16" s="87"/>
      <c r="F16" s="87">
        <v>1</v>
      </c>
      <c r="G16" s="87">
        <v>1</v>
      </c>
      <c r="H16" s="87">
        <v>1</v>
      </c>
      <c r="I16" s="87"/>
      <c r="J16" s="87">
        <v>1</v>
      </c>
      <c r="K16" s="87"/>
      <c r="L16" s="87">
        <v>1</v>
      </c>
      <c r="M16" s="87">
        <v>1</v>
      </c>
      <c r="N16" s="87"/>
      <c r="O16" s="87">
        <v>1</v>
      </c>
      <c r="P16" s="87"/>
      <c r="Q16" s="87">
        <v>1</v>
      </c>
      <c r="R16" s="87">
        <v>1</v>
      </c>
      <c r="S16" s="87"/>
      <c r="T16" s="87">
        <v>1</v>
      </c>
      <c r="U16" s="87">
        <v>1</v>
      </c>
      <c r="V16" s="424">
        <v>0</v>
      </c>
      <c r="W16" s="424">
        <v>0</v>
      </c>
      <c r="X16" s="88">
        <v>1</v>
      </c>
      <c r="Y16" s="88"/>
      <c r="Z16" s="88"/>
      <c r="AA16" s="88">
        <v>1</v>
      </c>
      <c r="AB16" s="88">
        <v>1</v>
      </c>
      <c r="AC16" s="88"/>
      <c r="AD16" s="88">
        <v>1</v>
      </c>
      <c r="AE16" s="88">
        <v>1</v>
      </c>
      <c r="AF16" s="88"/>
      <c r="AG16" s="88">
        <v>1</v>
      </c>
      <c r="AH16" s="88">
        <v>1</v>
      </c>
      <c r="AI16" s="88"/>
      <c r="AJ16" s="88">
        <v>1</v>
      </c>
      <c r="AK16" s="88">
        <v>1</v>
      </c>
      <c r="AL16" s="88"/>
      <c r="AM16" s="88">
        <v>1</v>
      </c>
      <c r="AN16" s="88">
        <v>1</v>
      </c>
      <c r="AO16" s="88"/>
      <c r="AP16" s="88">
        <v>1</v>
      </c>
      <c r="AQ16" s="88"/>
      <c r="AR16" s="88">
        <v>1</v>
      </c>
      <c r="AS16" s="88">
        <v>1</v>
      </c>
      <c r="AT16" s="88">
        <v>1</v>
      </c>
      <c r="AU16" s="88"/>
      <c r="AV16" s="480">
        <v>0</v>
      </c>
      <c r="AW16" s="424">
        <v>0</v>
      </c>
      <c r="AX16" s="88"/>
      <c r="AY16" s="88"/>
      <c r="AZ16" s="88"/>
      <c r="BA16" s="88"/>
      <c r="BB16" s="88"/>
      <c r="BC16" s="88"/>
      <c r="BD16" s="88"/>
      <c r="BE16" s="88"/>
      <c r="BF16" s="253">
        <f t="shared" si="1"/>
        <v>26</v>
      </c>
      <c r="BG16" s="1"/>
    </row>
    <row r="17" spans="1:59" s="10" customFormat="1" ht="9.75" customHeight="1">
      <c r="A17" s="606"/>
      <c r="B17" s="657" t="s">
        <v>26</v>
      </c>
      <c r="C17" s="586" t="s">
        <v>161</v>
      </c>
      <c r="D17" s="76" t="s">
        <v>117</v>
      </c>
      <c r="E17" s="87">
        <v>2</v>
      </c>
      <c r="F17" s="87">
        <v>2</v>
      </c>
      <c r="G17" s="87">
        <v>2</v>
      </c>
      <c r="H17" s="87">
        <v>2</v>
      </c>
      <c r="I17" s="87">
        <v>2</v>
      </c>
      <c r="J17" s="87">
        <v>2</v>
      </c>
      <c r="K17" s="87">
        <v>2</v>
      </c>
      <c r="L17" s="87">
        <v>2</v>
      </c>
      <c r="M17" s="87">
        <v>2</v>
      </c>
      <c r="N17" s="87">
        <v>2</v>
      </c>
      <c r="O17" s="87">
        <v>2</v>
      </c>
      <c r="P17" s="87">
        <v>2</v>
      </c>
      <c r="Q17" s="87">
        <v>2</v>
      </c>
      <c r="R17" s="87">
        <v>2</v>
      </c>
      <c r="S17" s="87">
        <v>2</v>
      </c>
      <c r="T17" s="87">
        <v>2</v>
      </c>
      <c r="U17" s="87">
        <v>2</v>
      </c>
      <c r="V17" s="424">
        <v>0</v>
      </c>
      <c r="W17" s="424">
        <v>0</v>
      </c>
      <c r="X17" s="88">
        <v>4</v>
      </c>
      <c r="Y17" s="88">
        <v>4</v>
      </c>
      <c r="Z17" s="88">
        <v>3</v>
      </c>
      <c r="AA17" s="88">
        <v>3</v>
      </c>
      <c r="AB17" s="88">
        <v>3</v>
      </c>
      <c r="AC17" s="88">
        <v>4</v>
      </c>
      <c r="AD17" s="88">
        <v>3</v>
      </c>
      <c r="AE17" s="88">
        <v>3</v>
      </c>
      <c r="AF17" s="88">
        <v>3</v>
      </c>
      <c r="AG17" s="88">
        <v>4</v>
      </c>
      <c r="AH17" s="88">
        <v>3</v>
      </c>
      <c r="AI17" s="88">
        <v>3</v>
      </c>
      <c r="AJ17" s="88">
        <v>3</v>
      </c>
      <c r="AK17" s="88">
        <v>3</v>
      </c>
      <c r="AL17" s="88">
        <v>3</v>
      </c>
      <c r="AM17" s="88">
        <v>3</v>
      </c>
      <c r="AN17" s="88">
        <v>4</v>
      </c>
      <c r="AO17" s="88">
        <v>3</v>
      </c>
      <c r="AP17" s="88">
        <v>3</v>
      </c>
      <c r="AQ17" s="88"/>
      <c r="AR17" s="88">
        <v>2</v>
      </c>
      <c r="AS17" s="88">
        <v>4</v>
      </c>
      <c r="AT17" s="88">
        <v>4</v>
      </c>
      <c r="AU17" s="88"/>
      <c r="AV17" s="480">
        <v>0</v>
      </c>
      <c r="AW17" s="424">
        <v>0</v>
      </c>
      <c r="AX17" s="88"/>
      <c r="AY17" s="88"/>
      <c r="AZ17" s="88"/>
      <c r="BA17" s="88"/>
      <c r="BB17" s="88"/>
      <c r="BC17" s="88"/>
      <c r="BD17" s="88"/>
      <c r="BE17" s="88"/>
      <c r="BF17" s="253">
        <f t="shared" si="1"/>
        <v>106</v>
      </c>
      <c r="BG17" s="1"/>
    </row>
    <row r="18" spans="1:59" s="10" customFormat="1" ht="9.75" customHeight="1">
      <c r="A18" s="606"/>
      <c r="B18" s="658"/>
      <c r="C18" s="587"/>
      <c r="D18" s="76" t="s">
        <v>118</v>
      </c>
      <c r="E18" s="87"/>
      <c r="F18" s="87">
        <v>1</v>
      </c>
      <c r="G18" s="87"/>
      <c r="H18" s="87">
        <v>1</v>
      </c>
      <c r="I18" s="87"/>
      <c r="J18" s="87">
        <v>1</v>
      </c>
      <c r="K18" s="87"/>
      <c r="L18" s="87">
        <v>1</v>
      </c>
      <c r="M18" s="87"/>
      <c r="N18" s="87">
        <v>1</v>
      </c>
      <c r="O18" s="87"/>
      <c r="P18" s="87">
        <v>1</v>
      </c>
      <c r="Q18" s="87"/>
      <c r="R18" s="87">
        <v>1</v>
      </c>
      <c r="S18" s="87">
        <v>1</v>
      </c>
      <c r="T18" s="87">
        <v>1</v>
      </c>
      <c r="U18" s="87">
        <v>1</v>
      </c>
      <c r="V18" s="424">
        <v>0</v>
      </c>
      <c r="W18" s="424">
        <v>0</v>
      </c>
      <c r="X18" s="88">
        <v>1</v>
      </c>
      <c r="Y18" s="88">
        <v>1</v>
      </c>
      <c r="Z18" s="88">
        <v>1</v>
      </c>
      <c r="AA18" s="88">
        <v>1</v>
      </c>
      <c r="AB18" s="88">
        <v>1</v>
      </c>
      <c r="AC18" s="88">
        <v>1</v>
      </c>
      <c r="AD18" s="88">
        <v>1</v>
      </c>
      <c r="AE18" s="88">
        <v>1</v>
      </c>
      <c r="AF18" s="88">
        <v>1</v>
      </c>
      <c r="AG18" s="88">
        <v>2</v>
      </c>
      <c r="AH18" s="88">
        <v>1</v>
      </c>
      <c r="AI18" s="88">
        <v>1</v>
      </c>
      <c r="AJ18" s="88">
        <v>1</v>
      </c>
      <c r="AK18" s="88">
        <v>1</v>
      </c>
      <c r="AL18" s="88">
        <v>1</v>
      </c>
      <c r="AM18" s="88">
        <v>1</v>
      </c>
      <c r="AN18" s="88">
        <v>1</v>
      </c>
      <c r="AO18" s="88">
        <v>1</v>
      </c>
      <c r="AP18" s="88">
        <v>1</v>
      </c>
      <c r="AQ18" s="88"/>
      <c r="AR18" s="88">
        <v>1</v>
      </c>
      <c r="AS18" s="88">
        <v>2</v>
      </c>
      <c r="AT18" s="88">
        <v>1</v>
      </c>
      <c r="AU18" s="88"/>
      <c r="AV18" s="480">
        <v>0</v>
      </c>
      <c r="AW18" s="424">
        <v>0</v>
      </c>
      <c r="AX18" s="88"/>
      <c r="AY18" s="88"/>
      <c r="AZ18" s="88"/>
      <c r="BA18" s="88"/>
      <c r="BB18" s="88"/>
      <c r="BC18" s="88"/>
      <c r="BD18" s="88"/>
      <c r="BE18" s="88"/>
      <c r="BF18" s="253">
        <f t="shared" si="1"/>
        <v>34</v>
      </c>
      <c r="BG18" s="1"/>
    </row>
    <row r="19" spans="1:59" s="10" customFormat="1" ht="9.75" customHeight="1">
      <c r="A19" s="606"/>
      <c r="B19" s="588" t="s">
        <v>27</v>
      </c>
      <c r="C19" s="586" t="s">
        <v>28</v>
      </c>
      <c r="D19" s="76" t="s">
        <v>117</v>
      </c>
      <c r="E19" s="87">
        <v>2</v>
      </c>
      <c r="F19" s="87">
        <v>2</v>
      </c>
      <c r="G19" s="87">
        <v>2</v>
      </c>
      <c r="H19" s="87">
        <v>2</v>
      </c>
      <c r="I19" s="87">
        <v>2</v>
      </c>
      <c r="J19" s="87">
        <v>2</v>
      </c>
      <c r="K19" s="87">
        <v>2</v>
      </c>
      <c r="L19" s="87">
        <v>2</v>
      </c>
      <c r="M19" s="87">
        <v>2</v>
      </c>
      <c r="N19" s="87">
        <v>2</v>
      </c>
      <c r="O19" s="87">
        <v>2</v>
      </c>
      <c r="P19" s="87">
        <v>2</v>
      </c>
      <c r="Q19" s="87">
        <v>2</v>
      </c>
      <c r="R19" s="87">
        <v>2</v>
      </c>
      <c r="S19" s="87">
        <v>2</v>
      </c>
      <c r="T19" s="87">
        <v>2</v>
      </c>
      <c r="U19" s="87">
        <v>2</v>
      </c>
      <c r="V19" s="424">
        <v>0</v>
      </c>
      <c r="W19" s="424">
        <v>0</v>
      </c>
      <c r="X19" s="88">
        <v>2</v>
      </c>
      <c r="Y19" s="88">
        <v>2</v>
      </c>
      <c r="Z19" s="88">
        <v>2</v>
      </c>
      <c r="AA19" s="88">
        <v>2</v>
      </c>
      <c r="AB19" s="88">
        <v>2</v>
      </c>
      <c r="AC19" s="88">
        <v>2</v>
      </c>
      <c r="AD19" s="88">
        <v>2</v>
      </c>
      <c r="AE19" s="88">
        <v>2</v>
      </c>
      <c r="AF19" s="88">
        <v>2</v>
      </c>
      <c r="AG19" s="88">
        <v>2</v>
      </c>
      <c r="AH19" s="88">
        <v>2</v>
      </c>
      <c r="AI19" s="88">
        <v>2</v>
      </c>
      <c r="AJ19" s="88">
        <v>2</v>
      </c>
      <c r="AK19" s="88">
        <v>2</v>
      </c>
      <c r="AL19" s="88">
        <v>2</v>
      </c>
      <c r="AM19" s="88">
        <v>2</v>
      </c>
      <c r="AN19" s="88">
        <v>2</v>
      </c>
      <c r="AO19" s="88">
        <v>2</v>
      </c>
      <c r="AP19" s="88">
        <v>2</v>
      </c>
      <c r="AQ19" s="88"/>
      <c r="AR19" s="88">
        <v>2</v>
      </c>
      <c r="AS19" s="88">
        <v>2</v>
      </c>
      <c r="AT19" s="88">
        <v>2</v>
      </c>
      <c r="AU19" s="88"/>
      <c r="AV19" s="480">
        <v>0</v>
      </c>
      <c r="AW19" s="424">
        <v>0</v>
      </c>
      <c r="AX19" s="88"/>
      <c r="AY19" s="88"/>
      <c r="AZ19" s="88"/>
      <c r="BA19" s="88"/>
      <c r="BB19" s="88"/>
      <c r="BC19" s="88"/>
      <c r="BD19" s="88"/>
      <c r="BE19" s="88"/>
      <c r="BF19" s="253">
        <f t="shared" si="1"/>
        <v>78</v>
      </c>
      <c r="BG19" s="1"/>
    </row>
    <row r="20" spans="1:59" s="10" customFormat="1" ht="9.75" customHeight="1">
      <c r="A20" s="606"/>
      <c r="B20" s="589"/>
      <c r="C20" s="587"/>
      <c r="D20" s="76" t="s">
        <v>118</v>
      </c>
      <c r="E20" s="87"/>
      <c r="F20" s="87">
        <v>1</v>
      </c>
      <c r="G20" s="87"/>
      <c r="H20" s="87">
        <v>1</v>
      </c>
      <c r="I20" s="87">
        <v>1</v>
      </c>
      <c r="J20" s="87"/>
      <c r="K20" s="87">
        <v>1</v>
      </c>
      <c r="L20" s="87">
        <v>1</v>
      </c>
      <c r="M20" s="87"/>
      <c r="N20" s="87">
        <v>1</v>
      </c>
      <c r="O20" s="87">
        <v>1</v>
      </c>
      <c r="P20" s="87"/>
      <c r="Q20" s="87">
        <v>1</v>
      </c>
      <c r="R20" s="87">
        <v>1</v>
      </c>
      <c r="S20" s="87"/>
      <c r="T20" s="87">
        <v>1</v>
      </c>
      <c r="U20" s="87">
        <v>1</v>
      </c>
      <c r="V20" s="424">
        <v>0</v>
      </c>
      <c r="W20" s="424">
        <v>0</v>
      </c>
      <c r="X20" s="88">
        <v>0.5</v>
      </c>
      <c r="Y20" s="88">
        <v>0.5</v>
      </c>
      <c r="Z20" s="88">
        <v>0.5</v>
      </c>
      <c r="AA20" s="88">
        <v>0.5</v>
      </c>
      <c r="AB20" s="88">
        <v>1</v>
      </c>
      <c r="AC20" s="88">
        <v>0.5</v>
      </c>
      <c r="AD20" s="88">
        <v>0.5</v>
      </c>
      <c r="AE20" s="88">
        <v>0.5</v>
      </c>
      <c r="AF20" s="88">
        <v>0.5</v>
      </c>
      <c r="AG20" s="88">
        <v>1</v>
      </c>
      <c r="AH20" s="88">
        <v>0.5</v>
      </c>
      <c r="AI20" s="88">
        <v>0.5</v>
      </c>
      <c r="AJ20" s="88">
        <v>0.5</v>
      </c>
      <c r="AK20" s="88">
        <v>0.5</v>
      </c>
      <c r="AL20" s="88">
        <v>1</v>
      </c>
      <c r="AM20" s="88">
        <v>1</v>
      </c>
      <c r="AN20" s="88">
        <v>0.5</v>
      </c>
      <c r="AO20" s="88">
        <v>0.5</v>
      </c>
      <c r="AP20" s="88">
        <v>1</v>
      </c>
      <c r="AQ20" s="88"/>
      <c r="AR20" s="88">
        <v>1</v>
      </c>
      <c r="AS20" s="88">
        <v>1</v>
      </c>
      <c r="AT20" s="88">
        <v>1</v>
      </c>
      <c r="AU20" s="88"/>
      <c r="AV20" s="480">
        <v>0</v>
      </c>
      <c r="AW20" s="424">
        <v>0</v>
      </c>
      <c r="AX20" s="88"/>
      <c r="AY20" s="88"/>
      <c r="AZ20" s="88"/>
      <c r="BA20" s="88"/>
      <c r="BB20" s="88"/>
      <c r="BC20" s="88"/>
      <c r="BD20" s="88"/>
      <c r="BE20" s="88"/>
      <c r="BF20" s="253">
        <f t="shared" si="1"/>
        <v>26</v>
      </c>
      <c r="BG20" s="1"/>
    </row>
    <row r="21" spans="1:59" s="10" customFormat="1" ht="14.25" customHeight="1">
      <c r="A21" s="606"/>
      <c r="B21" s="588" t="s">
        <v>50</v>
      </c>
      <c r="C21" s="586" t="s">
        <v>119</v>
      </c>
      <c r="D21" s="76" t="s">
        <v>117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424">
        <v>0</v>
      </c>
      <c r="W21" s="424">
        <v>0</v>
      </c>
      <c r="X21" s="88">
        <v>2</v>
      </c>
      <c r="Y21" s="88">
        <v>2</v>
      </c>
      <c r="Z21" s="88">
        <v>2</v>
      </c>
      <c r="AA21" s="88">
        <v>2</v>
      </c>
      <c r="AB21" s="88">
        <v>2</v>
      </c>
      <c r="AC21" s="88">
        <v>2</v>
      </c>
      <c r="AD21" s="88">
        <v>2</v>
      </c>
      <c r="AE21" s="88">
        <v>2</v>
      </c>
      <c r="AF21" s="88">
        <v>2</v>
      </c>
      <c r="AG21" s="88">
        <v>2</v>
      </c>
      <c r="AH21" s="88">
        <v>2</v>
      </c>
      <c r="AI21" s="88">
        <v>2</v>
      </c>
      <c r="AJ21" s="88">
        <v>2</v>
      </c>
      <c r="AK21" s="88">
        <v>2</v>
      </c>
      <c r="AL21" s="88">
        <v>2</v>
      </c>
      <c r="AM21" s="88">
        <v>2</v>
      </c>
      <c r="AN21" s="88">
        <v>2</v>
      </c>
      <c r="AO21" s="88">
        <v>2</v>
      </c>
      <c r="AP21" s="88">
        <v>2</v>
      </c>
      <c r="AQ21" s="88"/>
      <c r="AR21" s="88"/>
      <c r="AS21" s="88"/>
      <c r="AT21" s="88"/>
      <c r="AU21" s="88"/>
      <c r="AV21" s="480">
        <v>0</v>
      </c>
      <c r="AW21" s="424">
        <v>0</v>
      </c>
      <c r="AX21" s="88"/>
      <c r="AY21" s="88"/>
      <c r="AZ21" s="88"/>
      <c r="BA21" s="88"/>
      <c r="BB21" s="88"/>
      <c r="BC21" s="88"/>
      <c r="BD21" s="88"/>
      <c r="BE21" s="88"/>
      <c r="BF21" s="253">
        <f t="shared" si="1"/>
        <v>38</v>
      </c>
      <c r="BG21" s="1"/>
    </row>
    <row r="22" spans="1:59" s="10" customFormat="1" ht="15.75" customHeight="1">
      <c r="A22" s="606"/>
      <c r="B22" s="589"/>
      <c r="C22" s="587"/>
      <c r="D22" s="76" t="s">
        <v>118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424">
        <v>0</v>
      </c>
      <c r="W22" s="424">
        <v>0</v>
      </c>
      <c r="X22" s="88">
        <v>1</v>
      </c>
      <c r="Y22" s="88">
        <v>1</v>
      </c>
      <c r="Z22" s="88">
        <v>1</v>
      </c>
      <c r="AA22" s="88">
        <v>1</v>
      </c>
      <c r="AB22" s="88">
        <v>1</v>
      </c>
      <c r="AC22" s="88">
        <v>1</v>
      </c>
      <c r="AD22" s="88">
        <v>1</v>
      </c>
      <c r="AE22" s="88">
        <v>1</v>
      </c>
      <c r="AF22" s="88">
        <v>1</v>
      </c>
      <c r="AG22" s="88">
        <v>1</v>
      </c>
      <c r="AH22" s="88">
        <v>1</v>
      </c>
      <c r="AI22" s="88">
        <v>1</v>
      </c>
      <c r="AJ22" s="88">
        <v>1</v>
      </c>
      <c r="AK22" s="88">
        <v>1</v>
      </c>
      <c r="AL22" s="88">
        <v>1</v>
      </c>
      <c r="AM22" s="88">
        <v>1</v>
      </c>
      <c r="AN22" s="88">
        <v>1</v>
      </c>
      <c r="AO22" s="88">
        <v>1</v>
      </c>
      <c r="AP22" s="88">
        <v>1</v>
      </c>
      <c r="AQ22" s="88"/>
      <c r="AR22" s="88"/>
      <c r="AS22" s="88"/>
      <c r="AT22" s="88"/>
      <c r="AU22" s="88"/>
      <c r="AV22" s="480">
        <v>0</v>
      </c>
      <c r="AW22" s="424">
        <v>0</v>
      </c>
      <c r="AX22" s="88"/>
      <c r="AY22" s="88"/>
      <c r="AZ22" s="88"/>
      <c r="BA22" s="88"/>
      <c r="BB22" s="88"/>
      <c r="BC22" s="88"/>
      <c r="BD22" s="88"/>
      <c r="BE22" s="88"/>
      <c r="BF22" s="253">
        <f t="shared" si="1"/>
        <v>19</v>
      </c>
      <c r="BG22" s="1"/>
    </row>
    <row r="23" spans="1:59" s="10" customFormat="1" ht="9.75" customHeight="1">
      <c r="A23" s="606"/>
      <c r="B23" s="588" t="s">
        <v>51</v>
      </c>
      <c r="C23" s="586" t="s">
        <v>31</v>
      </c>
      <c r="D23" s="76" t="s">
        <v>117</v>
      </c>
      <c r="E23" s="87">
        <v>3</v>
      </c>
      <c r="F23" s="87">
        <v>3</v>
      </c>
      <c r="G23" s="87">
        <v>3</v>
      </c>
      <c r="H23" s="87">
        <v>3</v>
      </c>
      <c r="I23" s="87">
        <v>3</v>
      </c>
      <c r="J23" s="87">
        <v>3</v>
      </c>
      <c r="K23" s="87">
        <v>3</v>
      </c>
      <c r="L23" s="87">
        <v>3</v>
      </c>
      <c r="M23" s="87">
        <v>3</v>
      </c>
      <c r="N23" s="87">
        <v>3</v>
      </c>
      <c r="O23" s="87">
        <v>3</v>
      </c>
      <c r="P23" s="87">
        <v>3</v>
      </c>
      <c r="Q23" s="87">
        <v>3</v>
      </c>
      <c r="R23" s="87">
        <v>3</v>
      </c>
      <c r="S23" s="87">
        <v>3</v>
      </c>
      <c r="T23" s="87">
        <v>3</v>
      </c>
      <c r="U23" s="87">
        <v>3</v>
      </c>
      <c r="V23" s="424">
        <v>0</v>
      </c>
      <c r="W23" s="424">
        <v>0</v>
      </c>
      <c r="X23" s="88">
        <v>3</v>
      </c>
      <c r="Y23" s="88">
        <v>4</v>
      </c>
      <c r="Z23" s="88">
        <v>3</v>
      </c>
      <c r="AA23" s="88">
        <v>4</v>
      </c>
      <c r="AB23" s="88">
        <v>3</v>
      </c>
      <c r="AC23" s="88">
        <v>3</v>
      </c>
      <c r="AD23" s="88">
        <v>3</v>
      </c>
      <c r="AE23" s="88">
        <v>3</v>
      </c>
      <c r="AF23" s="88">
        <v>4</v>
      </c>
      <c r="AG23" s="88">
        <v>3</v>
      </c>
      <c r="AH23" s="88">
        <v>3</v>
      </c>
      <c r="AI23" s="88">
        <v>3</v>
      </c>
      <c r="AJ23" s="88">
        <v>4</v>
      </c>
      <c r="AK23" s="88">
        <v>3</v>
      </c>
      <c r="AL23" s="88">
        <v>3</v>
      </c>
      <c r="AM23" s="88">
        <v>3</v>
      </c>
      <c r="AN23" s="88">
        <v>4</v>
      </c>
      <c r="AO23" s="88">
        <v>3</v>
      </c>
      <c r="AP23" s="88">
        <v>3</v>
      </c>
      <c r="AQ23" s="88"/>
      <c r="AR23" s="88">
        <v>3</v>
      </c>
      <c r="AS23" s="88">
        <v>3</v>
      </c>
      <c r="AT23" s="88">
        <v>4</v>
      </c>
      <c r="AU23" s="88"/>
      <c r="AV23" s="480">
        <v>0</v>
      </c>
      <c r="AW23" s="424">
        <v>0</v>
      </c>
      <c r="AX23" s="88"/>
      <c r="AY23" s="88"/>
      <c r="AZ23" s="88"/>
      <c r="BA23" s="88"/>
      <c r="BB23" s="88"/>
      <c r="BC23" s="88"/>
      <c r="BD23" s="88"/>
      <c r="BE23" s="88"/>
      <c r="BF23" s="253">
        <f t="shared" si="1"/>
        <v>123</v>
      </c>
      <c r="BG23" s="1"/>
    </row>
    <row r="24" spans="1:59" s="10" customFormat="1" ht="9.75" customHeight="1">
      <c r="A24" s="606"/>
      <c r="B24" s="589"/>
      <c r="C24" s="587"/>
      <c r="D24" s="76" t="s">
        <v>118</v>
      </c>
      <c r="E24" s="88">
        <v>1.5</v>
      </c>
      <c r="F24" s="88">
        <v>1.5</v>
      </c>
      <c r="G24" s="88">
        <v>1.5</v>
      </c>
      <c r="H24" s="88">
        <v>1.5</v>
      </c>
      <c r="I24" s="88">
        <v>1.5</v>
      </c>
      <c r="J24" s="88">
        <v>1.5</v>
      </c>
      <c r="K24" s="88">
        <v>1.5</v>
      </c>
      <c r="L24" s="88">
        <v>1.5</v>
      </c>
      <c r="M24" s="88">
        <v>1.5</v>
      </c>
      <c r="N24" s="88">
        <v>1.5</v>
      </c>
      <c r="O24" s="88">
        <v>1.5</v>
      </c>
      <c r="P24" s="88">
        <v>1.5</v>
      </c>
      <c r="Q24" s="88">
        <v>1.5</v>
      </c>
      <c r="R24" s="88">
        <v>1.5</v>
      </c>
      <c r="S24" s="88">
        <v>1.5</v>
      </c>
      <c r="T24" s="88">
        <v>1.5</v>
      </c>
      <c r="U24" s="88">
        <v>1.5</v>
      </c>
      <c r="V24" s="424">
        <v>0</v>
      </c>
      <c r="W24" s="424">
        <v>0</v>
      </c>
      <c r="X24" s="88">
        <v>1.5</v>
      </c>
      <c r="Y24" s="88">
        <v>2</v>
      </c>
      <c r="Z24" s="88">
        <v>1.5</v>
      </c>
      <c r="AA24" s="88">
        <v>1.5</v>
      </c>
      <c r="AB24" s="88">
        <v>1.5</v>
      </c>
      <c r="AC24" s="88">
        <v>1.5</v>
      </c>
      <c r="AD24" s="88">
        <v>1.5</v>
      </c>
      <c r="AE24" s="88">
        <v>1.5</v>
      </c>
      <c r="AF24" s="88">
        <v>2</v>
      </c>
      <c r="AG24" s="88">
        <v>1.5</v>
      </c>
      <c r="AH24" s="88">
        <v>1.5</v>
      </c>
      <c r="AI24" s="88">
        <v>1.5</v>
      </c>
      <c r="AJ24" s="88">
        <v>2</v>
      </c>
      <c r="AK24" s="88">
        <v>1.5</v>
      </c>
      <c r="AL24" s="88">
        <v>1.5</v>
      </c>
      <c r="AM24" s="88">
        <v>1.5</v>
      </c>
      <c r="AN24" s="88">
        <v>2</v>
      </c>
      <c r="AO24" s="88">
        <v>1.5</v>
      </c>
      <c r="AP24" s="88">
        <v>1.5</v>
      </c>
      <c r="AQ24" s="88"/>
      <c r="AR24" s="88">
        <v>1.5</v>
      </c>
      <c r="AS24" s="88">
        <v>1.5</v>
      </c>
      <c r="AT24" s="88">
        <v>2</v>
      </c>
      <c r="AU24" s="88"/>
      <c r="AV24" s="480">
        <v>0</v>
      </c>
      <c r="AW24" s="424">
        <v>0</v>
      </c>
      <c r="AX24" s="88"/>
      <c r="AY24" s="88"/>
      <c r="AZ24" s="88"/>
      <c r="BA24" s="88"/>
      <c r="BB24" s="88"/>
      <c r="BC24" s="88"/>
      <c r="BD24" s="88"/>
      <c r="BE24" s="88"/>
      <c r="BF24" s="253">
        <f t="shared" si="1"/>
        <v>61</v>
      </c>
      <c r="BG24" s="1"/>
    </row>
    <row r="25" spans="1:58" ht="17.25" customHeight="1">
      <c r="A25" s="606"/>
      <c r="B25" s="584" t="s">
        <v>52</v>
      </c>
      <c r="C25" s="597" t="s">
        <v>167</v>
      </c>
      <c r="D25" s="13" t="s">
        <v>117</v>
      </c>
      <c r="E25" s="83">
        <f>E27+E29</f>
        <v>9</v>
      </c>
      <c r="F25" s="83">
        <f aca="true" t="shared" si="3" ref="F25:BE25">F27+F29</f>
        <v>9</v>
      </c>
      <c r="G25" s="83">
        <f t="shared" si="3"/>
        <v>9</v>
      </c>
      <c r="H25" s="83">
        <f t="shared" si="3"/>
        <v>9</v>
      </c>
      <c r="I25" s="83">
        <f t="shared" si="3"/>
        <v>9</v>
      </c>
      <c r="J25" s="83">
        <f t="shared" si="3"/>
        <v>7</v>
      </c>
      <c r="K25" s="83">
        <f t="shared" si="3"/>
        <v>9</v>
      </c>
      <c r="L25" s="83">
        <f t="shared" si="3"/>
        <v>7</v>
      </c>
      <c r="M25" s="83">
        <f t="shared" si="3"/>
        <v>9</v>
      </c>
      <c r="N25" s="83">
        <f t="shared" si="3"/>
        <v>8</v>
      </c>
      <c r="O25" s="83">
        <f t="shared" si="3"/>
        <v>9</v>
      </c>
      <c r="P25" s="83">
        <f t="shared" si="3"/>
        <v>8</v>
      </c>
      <c r="Q25" s="83">
        <f t="shared" si="3"/>
        <v>7</v>
      </c>
      <c r="R25" s="83">
        <f t="shared" si="3"/>
        <v>9</v>
      </c>
      <c r="S25" s="83">
        <f t="shared" si="3"/>
        <v>9</v>
      </c>
      <c r="T25" s="83">
        <f t="shared" si="3"/>
        <v>9</v>
      </c>
      <c r="U25" s="83">
        <f t="shared" si="3"/>
        <v>9</v>
      </c>
      <c r="V25" s="422">
        <f t="shared" si="3"/>
        <v>0</v>
      </c>
      <c r="W25" s="422">
        <f t="shared" si="3"/>
        <v>0</v>
      </c>
      <c r="X25" s="83">
        <f t="shared" si="3"/>
        <v>11</v>
      </c>
      <c r="Y25" s="83">
        <f t="shared" si="3"/>
        <v>9</v>
      </c>
      <c r="Z25" s="83">
        <f t="shared" si="3"/>
        <v>9</v>
      </c>
      <c r="AA25" s="83">
        <f t="shared" si="3"/>
        <v>9</v>
      </c>
      <c r="AB25" s="83">
        <f t="shared" si="3"/>
        <v>11</v>
      </c>
      <c r="AC25" s="83">
        <f t="shared" si="3"/>
        <v>9</v>
      </c>
      <c r="AD25" s="83">
        <f t="shared" si="3"/>
        <v>9</v>
      </c>
      <c r="AE25" s="83">
        <f t="shared" si="3"/>
        <v>11</v>
      </c>
      <c r="AF25" s="83">
        <f t="shared" si="3"/>
        <v>9</v>
      </c>
      <c r="AG25" s="83">
        <f t="shared" si="3"/>
        <v>9</v>
      </c>
      <c r="AH25" s="83">
        <f t="shared" si="3"/>
        <v>11</v>
      </c>
      <c r="AI25" s="83">
        <f t="shared" si="3"/>
        <v>10</v>
      </c>
      <c r="AJ25" s="83">
        <f t="shared" si="3"/>
        <v>9</v>
      </c>
      <c r="AK25" s="83">
        <f t="shared" si="3"/>
        <v>10</v>
      </c>
      <c r="AL25" s="83">
        <f t="shared" si="3"/>
        <v>8</v>
      </c>
      <c r="AM25" s="83">
        <f t="shared" si="3"/>
        <v>8</v>
      </c>
      <c r="AN25" s="83">
        <f t="shared" si="3"/>
        <v>9</v>
      </c>
      <c r="AO25" s="83">
        <f t="shared" si="3"/>
        <v>9</v>
      </c>
      <c r="AP25" s="83">
        <f t="shared" si="3"/>
        <v>11</v>
      </c>
      <c r="AQ25" s="83">
        <f t="shared" si="3"/>
        <v>0</v>
      </c>
      <c r="AR25" s="83">
        <f t="shared" si="3"/>
        <v>11</v>
      </c>
      <c r="AS25" s="83">
        <f t="shared" si="3"/>
        <v>11</v>
      </c>
      <c r="AT25" s="83">
        <f t="shared" si="3"/>
        <v>10</v>
      </c>
      <c r="AU25" s="83">
        <f t="shared" si="3"/>
        <v>0</v>
      </c>
      <c r="AV25" s="83">
        <f t="shared" si="3"/>
        <v>0</v>
      </c>
      <c r="AW25" s="83">
        <f t="shared" si="3"/>
        <v>0</v>
      </c>
      <c r="AX25" s="83">
        <f t="shared" si="3"/>
        <v>0</v>
      </c>
      <c r="AY25" s="83">
        <f t="shared" si="3"/>
        <v>0</v>
      </c>
      <c r="AZ25" s="83">
        <f t="shared" si="3"/>
        <v>0</v>
      </c>
      <c r="BA25" s="83">
        <f t="shared" si="3"/>
        <v>0</v>
      </c>
      <c r="BB25" s="83">
        <f t="shared" si="3"/>
        <v>0</v>
      </c>
      <c r="BC25" s="83">
        <f t="shared" si="3"/>
        <v>0</v>
      </c>
      <c r="BD25" s="83">
        <f t="shared" si="3"/>
        <v>0</v>
      </c>
      <c r="BE25" s="83">
        <f t="shared" si="3"/>
        <v>0</v>
      </c>
      <c r="BF25" s="442">
        <f t="shared" si="1"/>
        <v>358</v>
      </c>
    </row>
    <row r="26" spans="1:58" ht="14.25" customHeight="1">
      <c r="A26" s="606"/>
      <c r="B26" s="584"/>
      <c r="C26" s="598"/>
      <c r="D26" s="13" t="s">
        <v>118</v>
      </c>
      <c r="E26" s="83">
        <f>E28+E30</f>
        <v>3</v>
      </c>
      <c r="F26" s="83">
        <f aca="true" t="shared" si="4" ref="F26:BE26">F28+F30</f>
        <v>3</v>
      </c>
      <c r="G26" s="83">
        <f t="shared" si="4"/>
        <v>3</v>
      </c>
      <c r="H26" s="83">
        <f t="shared" si="4"/>
        <v>3</v>
      </c>
      <c r="I26" s="83">
        <f t="shared" si="4"/>
        <v>3</v>
      </c>
      <c r="J26" s="83">
        <f t="shared" si="4"/>
        <v>3</v>
      </c>
      <c r="K26" s="83">
        <f t="shared" si="4"/>
        <v>2</v>
      </c>
      <c r="L26" s="83">
        <f t="shared" si="4"/>
        <v>3.5</v>
      </c>
      <c r="M26" s="83">
        <f t="shared" si="4"/>
        <v>3.5</v>
      </c>
      <c r="N26" s="83">
        <f t="shared" si="4"/>
        <v>2.5</v>
      </c>
      <c r="O26" s="83">
        <f t="shared" si="4"/>
        <v>3.5</v>
      </c>
      <c r="P26" s="83">
        <f t="shared" si="4"/>
        <v>2.5</v>
      </c>
      <c r="Q26" s="83">
        <f t="shared" si="4"/>
        <v>2.5</v>
      </c>
      <c r="R26" s="83">
        <f t="shared" si="4"/>
        <v>2.5</v>
      </c>
      <c r="S26" s="83">
        <f t="shared" si="4"/>
        <v>2.5</v>
      </c>
      <c r="T26" s="83">
        <f t="shared" si="4"/>
        <v>2.5</v>
      </c>
      <c r="U26" s="83">
        <f t="shared" si="4"/>
        <v>3.5</v>
      </c>
      <c r="V26" s="422">
        <f t="shared" si="4"/>
        <v>0</v>
      </c>
      <c r="W26" s="422">
        <f t="shared" si="4"/>
        <v>0</v>
      </c>
      <c r="X26" s="83">
        <f t="shared" si="4"/>
        <v>3</v>
      </c>
      <c r="Y26" s="83">
        <f t="shared" si="4"/>
        <v>3</v>
      </c>
      <c r="Z26" s="83">
        <f t="shared" si="4"/>
        <v>3</v>
      </c>
      <c r="AA26" s="83">
        <f t="shared" si="4"/>
        <v>3</v>
      </c>
      <c r="AB26" s="83">
        <f t="shared" si="4"/>
        <v>3</v>
      </c>
      <c r="AC26" s="83">
        <f t="shared" si="4"/>
        <v>3</v>
      </c>
      <c r="AD26" s="83">
        <f t="shared" si="4"/>
        <v>3</v>
      </c>
      <c r="AE26" s="83">
        <f t="shared" si="4"/>
        <v>3</v>
      </c>
      <c r="AF26" s="83">
        <f t="shared" si="4"/>
        <v>3.5</v>
      </c>
      <c r="AG26" s="83">
        <f t="shared" si="4"/>
        <v>2.5</v>
      </c>
      <c r="AH26" s="83">
        <f t="shared" si="4"/>
        <v>3.5</v>
      </c>
      <c r="AI26" s="83">
        <f t="shared" si="4"/>
        <v>4</v>
      </c>
      <c r="AJ26" s="83">
        <f t="shared" si="4"/>
        <v>3</v>
      </c>
      <c r="AK26" s="83">
        <f t="shared" si="4"/>
        <v>4</v>
      </c>
      <c r="AL26" s="83">
        <f t="shared" si="4"/>
        <v>4</v>
      </c>
      <c r="AM26" s="83">
        <f t="shared" si="4"/>
        <v>4</v>
      </c>
      <c r="AN26" s="83">
        <f t="shared" si="4"/>
        <v>3.5</v>
      </c>
      <c r="AO26" s="83">
        <f t="shared" si="4"/>
        <v>3.5</v>
      </c>
      <c r="AP26" s="83">
        <f t="shared" si="4"/>
        <v>3.5</v>
      </c>
      <c r="AQ26" s="83">
        <f t="shared" si="4"/>
        <v>0</v>
      </c>
      <c r="AR26" s="83">
        <f t="shared" si="4"/>
        <v>3.5</v>
      </c>
      <c r="AS26" s="83">
        <f t="shared" si="4"/>
        <v>3.5</v>
      </c>
      <c r="AT26" s="83">
        <f t="shared" si="4"/>
        <v>4</v>
      </c>
      <c r="AU26" s="83">
        <f t="shared" si="4"/>
        <v>0</v>
      </c>
      <c r="AV26" s="83">
        <f t="shared" si="4"/>
        <v>0</v>
      </c>
      <c r="AW26" s="83">
        <f t="shared" si="4"/>
        <v>0</v>
      </c>
      <c r="AX26" s="83">
        <f t="shared" si="4"/>
        <v>0</v>
      </c>
      <c r="AY26" s="83">
        <f t="shared" si="4"/>
        <v>0</v>
      </c>
      <c r="AZ26" s="83">
        <f t="shared" si="4"/>
        <v>0</v>
      </c>
      <c r="BA26" s="83">
        <f t="shared" si="4"/>
        <v>0</v>
      </c>
      <c r="BB26" s="83">
        <f t="shared" si="4"/>
        <v>0</v>
      </c>
      <c r="BC26" s="83">
        <f t="shared" si="4"/>
        <v>0</v>
      </c>
      <c r="BD26" s="83">
        <f t="shared" si="4"/>
        <v>0</v>
      </c>
      <c r="BE26" s="83">
        <f t="shared" si="4"/>
        <v>0</v>
      </c>
      <c r="BF26" s="251">
        <f t="shared" si="1"/>
        <v>123</v>
      </c>
    </row>
    <row r="27" spans="1:59" s="10" customFormat="1" ht="9.75" customHeight="1">
      <c r="A27" s="606"/>
      <c r="B27" s="588" t="s">
        <v>156</v>
      </c>
      <c r="C27" s="656" t="s">
        <v>32</v>
      </c>
      <c r="D27" s="76" t="s">
        <v>117</v>
      </c>
      <c r="E27" s="87">
        <v>6</v>
      </c>
      <c r="F27" s="87">
        <v>6</v>
      </c>
      <c r="G27" s="87">
        <v>6</v>
      </c>
      <c r="H27" s="87">
        <v>6</v>
      </c>
      <c r="I27" s="87">
        <v>6</v>
      </c>
      <c r="J27" s="87">
        <v>4</v>
      </c>
      <c r="K27" s="87">
        <v>6</v>
      </c>
      <c r="L27" s="87">
        <v>4</v>
      </c>
      <c r="M27" s="87">
        <v>6</v>
      </c>
      <c r="N27" s="87">
        <v>5</v>
      </c>
      <c r="O27" s="87">
        <v>6</v>
      </c>
      <c r="P27" s="87">
        <v>5</v>
      </c>
      <c r="Q27" s="87">
        <v>4</v>
      </c>
      <c r="R27" s="87">
        <v>6</v>
      </c>
      <c r="S27" s="87">
        <v>6</v>
      </c>
      <c r="T27" s="87">
        <v>6</v>
      </c>
      <c r="U27" s="88">
        <v>6</v>
      </c>
      <c r="V27" s="424">
        <v>0</v>
      </c>
      <c r="W27" s="424">
        <v>0</v>
      </c>
      <c r="X27" s="88">
        <v>8</v>
      </c>
      <c r="Y27" s="88">
        <v>6</v>
      </c>
      <c r="Z27" s="88">
        <v>6</v>
      </c>
      <c r="AA27" s="88">
        <v>6</v>
      </c>
      <c r="AB27" s="88">
        <v>8</v>
      </c>
      <c r="AC27" s="88">
        <v>6</v>
      </c>
      <c r="AD27" s="88">
        <v>6</v>
      </c>
      <c r="AE27" s="88">
        <v>8</v>
      </c>
      <c r="AF27" s="88">
        <v>6</v>
      </c>
      <c r="AG27" s="88">
        <v>6</v>
      </c>
      <c r="AH27" s="88">
        <v>8</v>
      </c>
      <c r="AI27" s="88">
        <v>6</v>
      </c>
      <c r="AJ27" s="88">
        <v>5</v>
      </c>
      <c r="AK27" s="88">
        <v>6</v>
      </c>
      <c r="AL27" s="88">
        <v>4</v>
      </c>
      <c r="AM27" s="88">
        <v>4</v>
      </c>
      <c r="AN27" s="88">
        <v>6</v>
      </c>
      <c r="AO27" s="88">
        <v>6</v>
      </c>
      <c r="AP27" s="88">
        <v>8</v>
      </c>
      <c r="AQ27" s="88"/>
      <c r="AR27" s="88">
        <v>8</v>
      </c>
      <c r="AS27" s="88">
        <v>8</v>
      </c>
      <c r="AT27" s="88">
        <v>6</v>
      </c>
      <c r="AU27" s="88"/>
      <c r="AV27" s="480">
        <v>0</v>
      </c>
      <c r="AW27" s="424">
        <v>0</v>
      </c>
      <c r="AX27" s="88"/>
      <c r="AY27" s="88"/>
      <c r="AZ27" s="88"/>
      <c r="BA27" s="88"/>
      <c r="BB27" s="88"/>
      <c r="BC27" s="88"/>
      <c r="BD27" s="88"/>
      <c r="BE27" s="88"/>
      <c r="BF27" s="253">
        <f t="shared" si="1"/>
        <v>235</v>
      </c>
      <c r="BG27" s="1"/>
    </row>
    <row r="28" spans="1:59" s="10" customFormat="1" ht="9.75" customHeight="1">
      <c r="A28" s="606"/>
      <c r="B28" s="589"/>
      <c r="C28" s="656"/>
      <c r="D28" s="76" t="s">
        <v>118</v>
      </c>
      <c r="E28" s="87">
        <v>2</v>
      </c>
      <c r="F28" s="87">
        <v>2</v>
      </c>
      <c r="G28" s="87">
        <v>2</v>
      </c>
      <c r="H28" s="87">
        <v>2</v>
      </c>
      <c r="I28" s="87">
        <v>2</v>
      </c>
      <c r="J28" s="87">
        <v>2</v>
      </c>
      <c r="K28" s="87">
        <v>1</v>
      </c>
      <c r="L28" s="87">
        <v>2</v>
      </c>
      <c r="M28" s="87">
        <v>2</v>
      </c>
      <c r="N28" s="87">
        <v>1</v>
      </c>
      <c r="O28" s="87">
        <v>2</v>
      </c>
      <c r="P28" s="87">
        <v>1</v>
      </c>
      <c r="Q28" s="87">
        <v>1</v>
      </c>
      <c r="R28" s="87">
        <v>1</v>
      </c>
      <c r="S28" s="87">
        <v>1</v>
      </c>
      <c r="T28" s="87">
        <v>1</v>
      </c>
      <c r="U28" s="87">
        <v>2</v>
      </c>
      <c r="V28" s="424">
        <v>0</v>
      </c>
      <c r="W28" s="424">
        <v>0</v>
      </c>
      <c r="X28" s="88">
        <v>2</v>
      </c>
      <c r="Y28" s="88">
        <v>2</v>
      </c>
      <c r="Z28" s="88">
        <v>2</v>
      </c>
      <c r="AA28" s="88">
        <v>2</v>
      </c>
      <c r="AB28" s="88">
        <v>2</v>
      </c>
      <c r="AC28" s="88">
        <v>2</v>
      </c>
      <c r="AD28" s="88">
        <v>2</v>
      </c>
      <c r="AE28" s="88">
        <v>2</v>
      </c>
      <c r="AF28" s="88">
        <v>2</v>
      </c>
      <c r="AG28" s="88">
        <v>1</v>
      </c>
      <c r="AH28" s="88">
        <v>2</v>
      </c>
      <c r="AI28" s="88">
        <v>2</v>
      </c>
      <c r="AJ28" s="88">
        <v>1</v>
      </c>
      <c r="AK28" s="88">
        <v>2</v>
      </c>
      <c r="AL28" s="88">
        <v>2</v>
      </c>
      <c r="AM28" s="88">
        <v>2</v>
      </c>
      <c r="AN28" s="88">
        <v>2</v>
      </c>
      <c r="AO28" s="88">
        <v>2</v>
      </c>
      <c r="AP28" s="88">
        <v>2</v>
      </c>
      <c r="AQ28" s="88"/>
      <c r="AR28" s="88">
        <v>2</v>
      </c>
      <c r="AS28" s="88">
        <v>2</v>
      </c>
      <c r="AT28" s="88">
        <v>2</v>
      </c>
      <c r="AU28" s="88"/>
      <c r="AV28" s="480">
        <v>0</v>
      </c>
      <c r="AW28" s="424">
        <v>0</v>
      </c>
      <c r="AX28" s="88"/>
      <c r="AY28" s="88"/>
      <c r="AZ28" s="88"/>
      <c r="BA28" s="88"/>
      <c r="BB28" s="88"/>
      <c r="BC28" s="88"/>
      <c r="BD28" s="88"/>
      <c r="BE28" s="88"/>
      <c r="BF28" s="253">
        <f t="shared" si="1"/>
        <v>69</v>
      </c>
      <c r="BG28" s="1"/>
    </row>
    <row r="29" spans="1:59" s="10" customFormat="1" ht="9.75" customHeight="1">
      <c r="A29" s="606"/>
      <c r="B29" s="588" t="s">
        <v>158</v>
      </c>
      <c r="C29" s="590" t="s">
        <v>33</v>
      </c>
      <c r="D29" s="76" t="s">
        <v>117</v>
      </c>
      <c r="E29" s="87">
        <v>3</v>
      </c>
      <c r="F29" s="87">
        <v>3</v>
      </c>
      <c r="G29" s="87">
        <v>3</v>
      </c>
      <c r="H29" s="87">
        <v>3</v>
      </c>
      <c r="I29" s="87">
        <v>3</v>
      </c>
      <c r="J29" s="87">
        <v>3</v>
      </c>
      <c r="K29" s="87">
        <v>3</v>
      </c>
      <c r="L29" s="87">
        <v>3</v>
      </c>
      <c r="M29" s="87">
        <v>3</v>
      </c>
      <c r="N29" s="87">
        <v>3</v>
      </c>
      <c r="O29" s="87">
        <v>3</v>
      </c>
      <c r="P29" s="87">
        <v>3</v>
      </c>
      <c r="Q29" s="87">
        <v>3</v>
      </c>
      <c r="R29" s="87">
        <v>3</v>
      </c>
      <c r="S29" s="87">
        <v>3</v>
      </c>
      <c r="T29" s="87">
        <v>3</v>
      </c>
      <c r="U29" s="87">
        <v>3</v>
      </c>
      <c r="V29" s="424">
        <v>0</v>
      </c>
      <c r="W29" s="424">
        <v>0</v>
      </c>
      <c r="X29" s="88">
        <v>3</v>
      </c>
      <c r="Y29" s="88">
        <v>3</v>
      </c>
      <c r="Z29" s="88">
        <v>3</v>
      </c>
      <c r="AA29" s="88">
        <v>3</v>
      </c>
      <c r="AB29" s="88">
        <v>3</v>
      </c>
      <c r="AC29" s="88">
        <v>3</v>
      </c>
      <c r="AD29" s="88">
        <v>3</v>
      </c>
      <c r="AE29" s="88">
        <v>3</v>
      </c>
      <c r="AF29" s="88">
        <v>3</v>
      </c>
      <c r="AG29" s="88">
        <v>3</v>
      </c>
      <c r="AH29" s="88">
        <v>3</v>
      </c>
      <c r="AI29" s="88">
        <v>4</v>
      </c>
      <c r="AJ29" s="88">
        <v>4</v>
      </c>
      <c r="AK29" s="88">
        <v>4</v>
      </c>
      <c r="AL29" s="88">
        <v>4</v>
      </c>
      <c r="AM29" s="88">
        <v>4</v>
      </c>
      <c r="AN29" s="88">
        <v>3</v>
      </c>
      <c r="AO29" s="88">
        <v>3</v>
      </c>
      <c r="AP29" s="88">
        <v>3</v>
      </c>
      <c r="AQ29" s="88"/>
      <c r="AR29" s="88">
        <v>3</v>
      </c>
      <c r="AS29" s="88">
        <v>3</v>
      </c>
      <c r="AT29" s="88">
        <v>4</v>
      </c>
      <c r="AU29" s="88"/>
      <c r="AV29" s="480">
        <v>0</v>
      </c>
      <c r="AW29" s="424">
        <v>0</v>
      </c>
      <c r="AX29" s="88"/>
      <c r="AY29" s="88"/>
      <c r="AZ29" s="88"/>
      <c r="BA29" s="88"/>
      <c r="BB29" s="88"/>
      <c r="BC29" s="88"/>
      <c r="BD29" s="88"/>
      <c r="BE29" s="88"/>
      <c r="BF29" s="253">
        <f t="shared" si="1"/>
        <v>123</v>
      </c>
      <c r="BG29" s="1"/>
    </row>
    <row r="30" spans="1:59" s="10" customFormat="1" ht="9.75" customHeight="1">
      <c r="A30" s="606"/>
      <c r="B30" s="589"/>
      <c r="C30" s="590"/>
      <c r="D30" s="76" t="s">
        <v>118</v>
      </c>
      <c r="E30" s="88">
        <v>1</v>
      </c>
      <c r="F30" s="88">
        <v>1</v>
      </c>
      <c r="G30" s="88">
        <v>1</v>
      </c>
      <c r="H30" s="88">
        <v>1</v>
      </c>
      <c r="I30" s="88">
        <v>1</v>
      </c>
      <c r="J30" s="88">
        <v>1</v>
      </c>
      <c r="K30" s="88">
        <v>1</v>
      </c>
      <c r="L30" s="88">
        <v>1.5</v>
      </c>
      <c r="M30" s="88">
        <v>1.5</v>
      </c>
      <c r="N30" s="88">
        <v>1.5</v>
      </c>
      <c r="O30" s="88">
        <v>1.5</v>
      </c>
      <c r="P30" s="88">
        <v>1.5</v>
      </c>
      <c r="Q30" s="88">
        <v>1.5</v>
      </c>
      <c r="R30" s="88">
        <v>1.5</v>
      </c>
      <c r="S30" s="88">
        <v>1.5</v>
      </c>
      <c r="T30" s="88">
        <v>1.5</v>
      </c>
      <c r="U30" s="88">
        <v>1.5</v>
      </c>
      <c r="V30" s="424">
        <v>0</v>
      </c>
      <c r="W30" s="424">
        <v>0</v>
      </c>
      <c r="X30" s="88">
        <v>1</v>
      </c>
      <c r="Y30" s="88">
        <v>1</v>
      </c>
      <c r="Z30" s="88">
        <v>1</v>
      </c>
      <c r="AA30" s="88">
        <v>1</v>
      </c>
      <c r="AB30" s="88">
        <v>1</v>
      </c>
      <c r="AC30" s="88">
        <v>1</v>
      </c>
      <c r="AD30" s="88">
        <v>1</v>
      </c>
      <c r="AE30" s="88">
        <v>1</v>
      </c>
      <c r="AF30" s="88">
        <v>1.5</v>
      </c>
      <c r="AG30" s="88">
        <v>1.5</v>
      </c>
      <c r="AH30" s="88">
        <v>1.5</v>
      </c>
      <c r="AI30" s="88">
        <v>2</v>
      </c>
      <c r="AJ30" s="88">
        <v>2</v>
      </c>
      <c r="AK30" s="88">
        <v>2</v>
      </c>
      <c r="AL30" s="88">
        <v>2</v>
      </c>
      <c r="AM30" s="88">
        <v>2</v>
      </c>
      <c r="AN30" s="88">
        <v>1.5</v>
      </c>
      <c r="AO30" s="88">
        <v>1.5</v>
      </c>
      <c r="AP30" s="88">
        <v>1.5</v>
      </c>
      <c r="AQ30" s="88"/>
      <c r="AR30" s="88">
        <v>1.5</v>
      </c>
      <c r="AS30" s="88">
        <v>1.5</v>
      </c>
      <c r="AT30" s="88">
        <v>2</v>
      </c>
      <c r="AU30" s="88"/>
      <c r="AV30" s="480">
        <v>0</v>
      </c>
      <c r="AW30" s="424">
        <v>0</v>
      </c>
      <c r="AX30" s="88"/>
      <c r="AY30" s="88"/>
      <c r="AZ30" s="88"/>
      <c r="BA30" s="88"/>
      <c r="BB30" s="88"/>
      <c r="BC30" s="88"/>
      <c r="BD30" s="88"/>
      <c r="BE30" s="88"/>
      <c r="BF30" s="253">
        <f t="shared" si="1"/>
        <v>54</v>
      </c>
      <c r="BG30" s="1"/>
    </row>
    <row r="31" spans="1:58" ht="16.5" customHeight="1">
      <c r="A31" s="606"/>
      <c r="B31" s="584" t="s">
        <v>120</v>
      </c>
      <c r="C31" s="584" t="s">
        <v>121</v>
      </c>
      <c r="D31" s="13" t="s">
        <v>117</v>
      </c>
      <c r="E31" s="90">
        <f aca="true" t="shared" si="5" ref="E31:U31">E33+E35+E43+E37</f>
        <v>8</v>
      </c>
      <c r="F31" s="90">
        <f t="shared" si="5"/>
        <v>10</v>
      </c>
      <c r="G31" s="90">
        <f t="shared" si="5"/>
        <v>8</v>
      </c>
      <c r="H31" s="90">
        <f t="shared" si="5"/>
        <v>10</v>
      </c>
      <c r="I31" s="90">
        <f t="shared" si="5"/>
        <v>8</v>
      </c>
      <c r="J31" s="90">
        <f t="shared" si="5"/>
        <v>10</v>
      </c>
      <c r="K31" s="90">
        <f t="shared" si="5"/>
        <v>8</v>
      </c>
      <c r="L31" s="90">
        <f t="shared" si="5"/>
        <v>12</v>
      </c>
      <c r="M31" s="90">
        <f t="shared" si="5"/>
        <v>8</v>
      </c>
      <c r="N31" s="90">
        <f t="shared" si="5"/>
        <v>11</v>
      </c>
      <c r="O31" s="90">
        <f t="shared" si="5"/>
        <v>8</v>
      </c>
      <c r="P31" s="90">
        <f t="shared" si="5"/>
        <v>11</v>
      </c>
      <c r="Q31" s="90">
        <f t="shared" si="5"/>
        <v>12</v>
      </c>
      <c r="R31" s="90">
        <f t="shared" si="5"/>
        <v>10</v>
      </c>
      <c r="S31" s="90">
        <f t="shared" si="5"/>
        <v>10</v>
      </c>
      <c r="T31" s="90">
        <f t="shared" si="5"/>
        <v>10</v>
      </c>
      <c r="U31" s="90">
        <f t="shared" si="5"/>
        <v>8</v>
      </c>
      <c r="V31" s="423">
        <f>V33+V35+V43</f>
        <v>0</v>
      </c>
      <c r="W31" s="423">
        <f>W33+W35+W43</f>
        <v>0</v>
      </c>
      <c r="X31" s="90">
        <f aca="true" t="shared" si="6" ref="X31:AU31">X37</f>
        <v>0</v>
      </c>
      <c r="Y31" s="90">
        <f t="shared" si="6"/>
        <v>0</v>
      </c>
      <c r="Z31" s="90">
        <f t="shared" si="6"/>
        <v>0</v>
      </c>
      <c r="AA31" s="90">
        <f t="shared" si="6"/>
        <v>0</v>
      </c>
      <c r="AB31" s="90">
        <f t="shared" si="6"/>
        <v>0</v>
      </c>
      <c r="AC31" s="90">
        <f t="shared" si="6"/>
        <v>0</v>
      </c>
      <c r="AD31" s="90">
        <f t="shared" si="6"/>
        <v>0</v>
      </c>
      <c r="AE31" s="90">
        <f t="shared" si="6"/>
        <v>0</v>
      </c>
      <c r="AF31" s="90">
        <f t="shared" si="6"/>
        <v>0</v>
      </c>
      <c r="AG31" s="90">
        <f t="shared" si="6"/>
        <v>0</v>
      </c>
      <c r="AH31" s="90">
        <f t="shared" si="6"/>
        <v>0</v>
      </c>
      <c r="AI31" s="90">
        <f t="shared" si="6"/>
        <v>0</v>
      </c>
      <c r="AJ31" s="90">
        <f t="shared" si="6"/>
        <v>0</v>
      </c>
      <c r="AK31" s="90">
        <f t="shared" si="6"/>
        <v>0</v>
      </c>
      <c r="AL31" s="90">
        <f t="shared" si="6"/>
        <v>0</v>
      </c>
      <c r="AM31" s="90">
        <f t="shared" si="6"/>
        <v>0</v>
      </c>
      <c r="AN31" s="90">
        <f t="shared" si="6"/>
        <v>0</v>
      </c>
      <c r="AO31" s="90">
        <f t="shared" si="6"/>
        <v>0</v>
      </c>
      <c r="AP31" s="90">
        <f t="shared" si="6"/>
        <v>0</v>
      </c>
      <c r="AQ31" s="90">
        <f t="shared" si="6"/>
        <v>0</v>
      </c>
      <c r="AR31" s="90">
        <f t="shared" si="6"/>
        <v>0</v>
      </c>
      <c r="AS31" s="90">
        <f t="shared" si="6"/>
        <v>0</v>
      </c>
      <c r="AT31" s="90">
        <f t="shared" si="6"/>
        <v>0</v>
      </c>
      <c r="AU31" s="90">
        <f t="shared" si="6"/>
        <v>0</v>
      </c>
      <c r="AV31" s="480">
        <v>0</v>
      </c>
      <c r="AW31" s="423">
        <f aca="true" t="shared" si="7" ref="AW31:BE31">AW33+AW35+AW43</f>
        <v>0</v>
      </c>
      <c r="AX31" s="90">
        <f t="shared" si="7"/>
        <v>0</v>
      </c>
      <c r="AY31" s="90">
        <f t="shared" si="7"/>
        <v>0</v>
      </c>
      <c r="AZ31" s="90">
        <f t="shared" si="7"/>
        <v>0</v>
      </c>
      <c r="BA31" s="90">
        <f t="shared" si="7"/>
        <v>0</v>
      </c>
      <c r="BB31" s="90">
        <f t="shared" si="7"/>
        <v>0</v>
      </c>
      <c r="BC31" s="90">
        <f t="shared" si="7"/>
        <v>0</v>
      </c>
      <c r="BD31" s="90">
        <f t="shared" si="7"/>
        <v>0</v>
      </c>
      <c r="BE31" s="90">
        <f t="shared" si="7"/>
        <v>0</v>
      </c>
      <c r="BF31" s="263">
        <f aca="true" t="shared" si="8" ref="BF31:BF38">SUM(E31:BE31)</f>
        <v>162</v>
      </c>
    </row>
    <row r="32" spans="1:58" ht="17.25" customHeight="1">
      <c r="A32" s="606"/>
      <c r="B32" s="584"/>
      <c r="C32" s="585"/>
      <c r="D32" s="13" t="s">
        <v>118</v>
      </c>
      <c r="E32" s="90">
        <f>E34+E36+E44+E38</f>
        <v>3</v>
      </c>
      <c r="F32" s="90">
        <f>F34+F36+F38</f>
        <v>3.5</v>
      </c>
      <c r="G32" s="90">
        <f aca="true" t="shared" si="9" ref="G32:U32">G34+G36+G44+G38</f>
        <v>3</v>
      </c>
      <c r="H32" s="90">
        <f t="shared" si="9"/>
        <v>4</v>
      </c>
      <c r="I32" s="90">
        <f t="shared" si="9"/>
        <v>3</v>
      </c>
      <c r="J32" s="90">
        <f t="shared" si="9"/>
        <v>3.5</v>
      </c>
      <c r="K32" s="90">
        <f t="shared" si="9"/>
        <v>3</v>
      </c>
      <c r="L32" s="90">
        <f t="shared" si="9"/>
        <v>4</v>
      </c>
      <c r="M32" s="90">
        <f t="shared" si="9"/>
        <v>4</v>
      </c>
      <c r="N32" s="90">
        <f t="shared" si="9"/>
        <v>3.5</v>
      </c>
      <c r="O32" s="90">
        <f t="shared" si="9"/>
        <v>3.5</v>
      </c>
      <c r="P32" s="90">
        <f t="shared" si="9"/>
        <v>4</v>
      </c>
      <c r="Q32" s="90">
        <f t="shared" si="9"/>
        <v>4</v>
      </c>
      <c r="R32" s="90">
        <f t="shared" si="9"/>
        <v>3.5</v>
      </c>
      <c r="S32" s="90">
        <f t="shared" si="9"/>
        <v>4</v>
      </c>
      <c r="T32" s="90">
        <f t="shared" si="9"/>
        <v>4</v>
      </c>
      <c r="U32" s="90">
        <f t="shared" si="9"/>
        <v>2.5</v>
      </c>
      <c r="V32" s="423">
        <f>V34+V36+V44</f>
        <v>0</v>
      </c>
      <c r="W32" s="423">
        <f>W34+W36+W44</f>
        <v>0</v>
      </c>
      <c r="X32" s="90">
        <f>X34+X36+X44+X38</f>
        <v>0</v>
      </c>
      <c r="Y32" s="90">
        <f>+Y38</f>
        <v>0</v>
      </c>
      <c r="Z32" s="90">
        <f>+Z38</f>
        <v>0</v>
      </c>
      <c r="AA32" s="90">
        <f>AA34+AA36+AA38</f>
        <v>0</v>
      </c>
      <c r="AB32" s="90">
        <f>AB34+AB36+AB44</f>
        <v>0</v>
      </c>
      <c r="AC32" s="90">
        <f>AC34+AC36+AC44+AC38</f>
        <v>1</v>
      </c>
      <c r="AD32" s="90">
        <f>AD34+AD36+AD38</f>
        <v>0</v>
      </c>
      <c r="AE32" s="90">
        <f>AE34+AE36+AE38</f>
        <v>0</v>
      </c>
      <c r="AF32" s="90">
        <f>AF34+AF36+AF44+AF38</f>
        <v>1</v>
      </c>
      <c r="AG32" s="90">
        <f>AG34+AG36+AG38</f>
        <v>0</v>
      </c>
      <c r="AH32" s="90">
        <f>AH34+AH36+AH38</f>
        <v>0</v>
      </c>
      <c r="AI32" s="90">
        <f>AI34+AI36+AI44+AI38</f>
        <v>1</v>
      </c>
      <c r="AJ32" s="90">
        <f>AJ34+AJ36+AJ38</f>
        <v>0</v>
      </c>
      <c r="AK32" s="90">
        <f>AK34+AK36+AK38</f>
        <v>0</v>
      </c>
      <c r="AL32" s="90">
        <f>AL34+AL36+AL38</f>
        <v>0</v>
      </c>
      <c r="AM32" s="90">
        <f>AM34+AM36+AM44+AM38</f>
        <v>2</v>
      </c>
      <c r="AN32" s="90">
        <f>AN34+AN36+AN44+AN38</f>
        <v>2</v>
      </c>
      <c r="AO32" s="90">
        <f>AO34+AO36+AO38</f>
        <v>0</v>
      </c>
      <c r="AP32" s="90">
        <f>AP34+AP36+AP38</f>
        <v>0</v>
      </c>
      <c r="AQ32" s="90">
        <f>AQ34+AQ36+AQ38</f>
        <v>0</v>
      </c>
      <c r="AR32" s="90">
        <f>AR34+AR36+AR44+AR38</f>
        <v>2</v>
      </c>
      <c r="AS32" s="90">
        <f>AS34+AS36+AS38</f>
        <v>0</v>
      </c>
      <c r="AT32" s="90">
        <f>AT34+AT36+AT38</f>
        <v>0</v>
      </c>
      <c r="AU32" s="90">
        <f>AU34+AU36+AU38</f>
        <v>0</v>
      </c>
      <c r="AV32" s="480">
        <v>0</v>
      </c>
      <c r="AW32" s="423">
        <f aca="true" t="shared" si="10" ref="AW32:BE32">AW34+AW36+AW44</f>
        <v>0</v>
      </c>
      <c r="AX32" s="90">
        <f t="shared" si="10"/>
        <v>0</v>
      </c>
      <c r="AY32" s="90">
        <f t="shared" si="10"/>
        <v>0</v>
      </c>
      <c r="AZ32" s="90">
        <f t="shared" si="10"/>
        <v>0</v>
      </c>
      <c r="BA32" s="90">
        <f t="shared" si="10"/>
        <v>0</v>
      </c>
      <c r="BB32" s="90">
        <f t="shared" si="10"/>
        <v>0</v>
      </c>
      <c r="BC32" s="90">
        <f t="shared" si="10"/>
        <v>0</v>
      </c>
      <c r="BD32" s="90">
        <f t="shared" si="10"/>
        <v>0</v>
      </c>
      <c r="BE32" s="90">
        <f t="shared" si="10"/>
        <v>0</v>
      </c>
      <c r="BF32" s="263">
        <f t="shared" si="8"/>
        <v>69</v>
      </c>
    </row>
    <row r="33" spans="1:58" ht="9.75" customHeight="1">
      <c r="A33" s="606"/>
      <c r="B33" s="579" t="s">
        <v>169</v>
      </c>
      <c r="C33" s="590" t="s">
        <v>85</v>
      </c>
      <c r="D33" s="76" t="s">
        <v>117</v>
      </c>
      <c r="E33" s="87">
        <v>2</v>
      </c>
      <c r="F33" s="87">
        <v>2</v>
      </c>
      <c r="G33" s="87">
        <v>2</v>
      </c>
      <c r="H33" s="87">
        <v>2</v>
      </c>
      <c r="I33" s="87">
        <v>2</v>
      </c>
      <c r="J33" s="87">
        <v>2</v>
      </c>
      <c r="K33" s="87">
        <v>2</v>
      </c>
      <c r="L33" s="87">
        <v>2</v>
      </c>
      <c r="M33" s="87">
        <v>2</v>
      </c>
      <c r="N33" s="87">
        <v>2</v>
      </c>
      <c r="O33" s="87">
        <v>2</v>
      </c>
      <c r="P33" s="87">
        <v>2</v>
      </c>
      <c r="Q33" s="87">
        <v>2</v>
      </c>
      <c r="R33" s="87">
        <v>2</v>
      </c>
      <c r="S33" s="87">
        <v>2</v>
      </c>
      <c r="T33" s="87">
        <v>2</v>
      </c>
      <c r="U33" s="87"/>
      <c r="V33" s="424">
        <v>0</v>
      </c>
      <c r="W33" s="424">
        <v>0</v>
      </c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480">
        <v>0</v>
      </c>
      <c r="AW33" s="424">
        <v>0</v>
      </c>
      <c r="AX33" s="85"/>
      <c r="AY33" s="85"/>
      <c r="AZ33" s="85"/>
      <c r="BA33" s="85"/>
      <c r="BB33" s="85"/>
      <c r="BC33" s="85"/>
      <c r="BD33" s="85"/>
      <c r="BE33" s="85"/>
      <c r="BF33" s="253">
        <f t="shared" si="8"/>
        <v>32</v>
      </c>
    </row>
    <row r="34" spans="1:58" ht="9.75" customHeight="1">
      <c r="A34" s="606"/>
      <c r="B34" s="579"/>
      <c r="C34" s="590"/>
      <c r="D34" s="76" t="s">
        <v>118</v>
      </c>
      <c r="E34" s="87">
        <v>1</v>
      </c>
      <c r="F34" s="87">
        <v>1</v>
      </c>
      <c r="G34" s="87">
        <v>1</v>
      </c>
      <c r="H34" s="87">
        <v>1</v>
      </c>
      <c r="I34" s="87">
        <v>1</v>
      </c>
      <c r="J34" s="87">
        <v>1</v>
      </c>
      <c r="K34" s="87">
        <v>1</v>
      </c>
      <c r="L34" s="87">
        <v>1</v>
      </c>
      <c r="M34" s="87">
        <v>1</v>
      </c>
      <c r="N34" s="87">
        <v>1</v>
      </c>
      <c r="O34" s="87">
        <v>1</v>
      </c>
      <c r="P34" s="87">
        <v>1</v>
      </c>
      <c r="Q34" s="87">
        <v>1</v>
      </c>
      <c r="R34" s="87">
        <v>1</v>
      </c>
      <c r="S34" s="87">
        <v>1</v>
      </c>
      <c r="T34" s="87">
        <v>1</v>
      </c>
      <c r="U34" s="87"/>
      <c r="V34" s="424">
        <v>0</v>
      </c>
      <c r="W34" s="424">
        <v>0</v>
      </c>
      <c r="X34" s="88"/>
      <c r="Y34" s="88"/>
      <c r="Z34" s="88"/>
      <c r="AA34" s="88"/>
      <c r="AB34" s="88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480">
        <v>0</v>
      </c>
      <c r="AW34" s="424">
        <v>0</v>
      </c>
      <c r="AX34" s="85"/>
      <c r="AY34" s="85"/>
      <c r="AZ34" s="85"/>
      <c r="BA34" s="85"/>
      <c r="BB34" s="85"/>
      <c r="BC34" s="85"/>
      <c r="BD34" s="88"/>
      <c r="BE34" s="88"/>
      <c r="BF34" s="253">
        <f t="shared" si="8"/>
        <v>16</v>
      </c>
    </row>
    <row r="35" spans="1:58" ht="16.5">
      <c r="A35" s="606"/>
      <c r="B35" s="579" t="s">
        <v>148</v>
      </c>
      <c r="C35" s="590" t="s">
        <v>88</v>
      </c>
      <c r="D35" s="76" t="s">
        <v>117</v>
      </c>
      <c r="E35" s="87">
        <v>2</v>
      </c>
      <c r="F35" s="87">
        <v>2</v>
      </c>
      <c r="G35" s="87">
        <v>2</v>
      </c>
      <c r="H35" s="87">
        <v>2</v>
      </c>
      <c r="I35" s="87">
        <v>2</v>
      </c>
      <c r="J35" s="87">
        <v>2</v>
      </c>
      <c r="K35" s="87">
        <v>2</v>
      </c>
      <c r="L35" s="87">
        <v>4</v>
      </c>
      <c r="M35" s="87">
        <v>2</v>
      </c>
      <c r="N35" s="87">
        <v>3</v>
      </c>
      <c r="O35" s="87">
        <v>2</v>
      </c>
      <c r="P35" s="87">
        <v>3</v>
      </c>
      <c r="Q35" s="87">
        <v>4</v>
      </c>
      <c r="R35" s="87">
        <v>2</v>
      </c>
      <c r="S35" s="87">
        <v>2</v>
      </c>
      <c r="T35" s="87">
        <v>2</v>
      </c>
      <c r="U35" s="87">
        <v>2</v>
      </c>
      <c r="V35" s="424">
        <v>0</v>
      </c>
      <c r="W35" s="424">
        <v>0</v>
      </c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480">
        <v>0</v>
      </c>
      <c r="AW35" s="424">
        <v>0</v>
      </c>
      <c r="AX35" s="85"/>
      <c r="AY35" s="85"/>
      <c r="AZ35" s="85"/>
      <c r="BA35" s="85"/>
      <c r="BB35" s="85"/>
      <c r="BC35" s="85"/>
      <c r="BD35" s="88"/>
      <c r="BE35" s="88"/>
      <c r="BF35" s="253">
        <f t="shared" si="8"/>
        <v>40</v>
      </c>
    </row>
    <row r="36" spans="1:58" ht="16.5">
      <c r="A36" s="606"/>
      <c r="B36" s="579"/>
      <c r="C36" s="590"/>
      <c r="D36" s="76" t="s">
        <v>118</v>
      </c>
      <c r="E36" s="87">
        <v>1</v>
      </c>
      <c r="F36" s="87">
        <v>0.5</v>
      </c>
      <c r="G36" s="87">
        <v>1</v>
      </c>
      <c r="H36" s="87">
        <v>1</v>
      </c>
      <c r="I36" s="87">
        <v>1</v>
      </c>
      <c r="J36" s="87">
        <v>0.5</v>
      </c>
      <c r="K36" s="87">
        <v>1</v>
      </c>
      <c r="L36" s="87">
        <v>1</v>
      </c>
      <c r="M36" s="87">
        <v>1</v>
      </c>
      <c r="N36" s="87">
        <v>0.5</v>
      </c>
      <c r="O36" s="87">
        <v>0.5</v>
      </c>
      <c r="P36" s="87">
        <v>1</v>
      </c>
      <c r="Q36" s="87">
        <v>1</v>
      </c>
      <c r="R36" s="87">
        <v>0.5</v>
      </c>
      <c r="S36" s="87">
        <v>1</v>
      </c>
      <c r="T36" s="87">
        <v>1</v>
      </c>
      <c r="U36" s="87">
        <v>0.5</v>
      </c>
      <c r="V36" s="424">
        <v>0</v>
      </c>
      <c r="W36" s="424">
        <v>0</v>
      </c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480">
        <v>0</v>
      </c>
      <c r="AW36" s="424">
        <v>0</v>
      </c>
      <c r="AX36" s="85"/>
      <c r="AY36" s="85"/>
      <c r="AZ36" s="85"/>
      <c r="BA36" s="85"/>
      <c r="BB36" s="85"/>
      <c r="BC36" s="85"/>
      <c r="BD36" s="88"/>
      <c r="BE36" s="88"/>
      <c r="BF36" s="253">
        <f t="shared" si="8"/>
        <v>14</v>
      </c>
    </row>
    <row r="37" spans="1:58" ht="16.5">
      <c r="A37" s="606"/>
      <c r="B37" s="579" t="s">
        <v>149</v>
      </c>
      <c r="C37" s="590" t="s">
        <v>166</v>
      </c>
      <c r="D37" s="76" t="s">
        <v>117</v>
      </c>
      <c r="E37" s="87">
        <v>4</v>
      </c>
      <c r="F37" s="87">
        <v>6</v>
      </c>
      <c r="G37" s="87">
        <v>4</v>
      </c>
      <c r="H37" s="87">
        <v>6</v>
      </c>
      <c r="I37" s="87">
        <v>4</v>
      </c>
      <c r="J37" s="87">
        <v>6</v>
      </c>
      <c r="K37" s="87">
        <v>4</v>
      </c>
      <c r="L37" s="87">
        <v>6</v>
      </c>
      <c r="M37" s="87">
        <v>4</v>
      </c>
      <c r="N37" s="87">
        <v>6</v>
      </c>
      <c r="O37" s="87">
        <v>4</v>
      </c>
      <c r="P37" s="87">
        <v>6</v>
      </c>
      <c r="Q37" s="87">
        <v>6</v>
      </c>
      <c r="R37" s="87">
        <v>6</v>
      </c>
      <c r="S37" s="87">
        <v>6</v>
      </c>
      <c r="T37" s="87">
        <v>6</v>
      </c>
      <c r="U37" s="87">
        <v>6</v>
      </c>
      <c r="V37" s="424">
        <v>0</v>
      </c>
      <c r="W37" s="424">
        <v>0</v>
      </c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480">
        <v>0</v>
      </c>
      <c r="AW37" s="424">
        <v>0</v>
      </c>
      <c r="AX37" s="85"/>
      <c r="AY37" s="85"/>
      <c r="AZ37" s="85"/>
      <c r="BA37" s="85"/>
      <c r="BB37" s="85"/>
      <c r="BC37" s="85"/>
      <c r="BD37" s="88"/>
      <c r="BE37" s="88"/>
      <c r="BF37" s="253">
        <f t="shared" si="8"/>
        <v>90</v>
      </c>
    </row>
    <row r="38" spans="1:58" ht="16.5">
      <c r="A38" s="606"/>
      <c r="B38" s="579"/>
      <c r="C38" s="590"/>
      <c r="D38" s="76" t="s">
        <v>118</v>
      </c>
      <c r="E38" s="87">
        <v>1</v>
      </c>
      <c r="F38" s="87">
        <v>2</v>
      </c>
      <c r="G38" s="87">
        <v>1</v>
      </c>
      <c r="H38" s="87">
        <v>2</v>
      </c>
      <c r="I38" s="87">
        <v>1</v>
      </c>
      <c r="J38" s="87">
        <v>2</v>
      </c>
      <c r="K38" s="87">
        <v>1</v>
      </c>
      <c r="L38" s="87">
        <v>2</v>
      </c>
      <c r="M38" s="87">
        <v>2</v>
      </c>
      <c r="N38" s="87">
        <v>2</v>
      </c>
      <c r="O38" s="87">
        <v>2</v>
      </c>
      <c r="P38" s="87">
        <v>2</v>
      </c>
      <c r="Q38" s="87">
        <v>2</v>
      </c>
      <c r="R38" s="87">
        <v>2</v>
      </c>
      <c r="S38" s="87">
        <v>2</v>
      </c>
      <c r="T38" s="87">
        <v>2</v>
      </c>
      <c r="U38" s="87">
        <v>2</v>
      </c>
      <c r="V38" s="424">
        <v>0</v>
      </c>
      <c r="W38" s="424">
        <v>0</v>
      </c>
      <c r="X38" s="87"/>
      <c r="Y38" s="87"/>
      <c r="Z38" s="87"/>
      <c r="AA38" s="88"/>
      <c r="AB38" s="87"/>
      <c r="AC38" s="88"/>
      <c r="AD38" s="88"/>
      <c r="AE38" s="88"/>
      <c r="AF38" s="88"/>
      <c r="AG38" s="88"/>
      <c r="AH38" s="88"/>
      <c r="AI38" s="87"/>
      <c r="AJ38" s="87"/>
      <c r="AK38" s="88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480">
        <v>0</v>
      </c>
      <c r="AW38" s="424">
        <v>0</v>
      </c>
      <c r="AX38" s="85"/>
      <c r="AY38" s="85"/>
      <c r="AZ38" s="85"/>
      <c r="BA38" s="85"/>
      <c r="BB38" s="85"/>
      <c r="BC38" s="85"/>
      <c r="BD38" s="88"/>
      <c r="BE38" s="88"/>
      <c r="BF38" s="253">
        <f t="shared" si="8"/>
        <v>30</v>
      </c>
    </row>
    <row r="39" spans="1:58" ht="16.5">
      <c r="A39" s="606"/>
      <c r="B39" s="584" t="s">
        <v>35</v>
      </c>
      <c r="C39" s="584" t="s">
        <v>123</v>
      </c>
      <c r="D39" s="13" t="s">
        <v>117</v>
      </c>
      <c r="E39" s="90">
        <f aca="true" t="shared" si="11" ref="E39:U39">E41</f>
        <v>4</v>
      </c>
      <c r="F39" s="90">
        <f t="shared" si="11"/>
        <v>2</v>
      </c>
      <c r="G39" s="90">
        <f t="shared" si="11"/>
        <v>4</v>
      </c>
      <c r="H39" s="90">
        <f t="shared" si="11"/>
        <v>2</v>
      </c>
      <c r="I39" s="90">
        <f t="shared" si="11"/>
        <v>4</v>
      </c>
      <c r="J39" s="90">
        <f t="shared" si="11"/>
        <v>4</v>
      </c>
      <c r="K39" s="90">
        <f t="shared" si="11"/>
        <v>4</v>
      </c>
      <c r="L39" s="90">
        <f t="shared" si="11"/>
        <v>2</v>
      </c>
      <c r="M39" s="90">
        <f t="shared" si="11"/>
        <v>4</v>
      </c>
      <c r="N39" s="90">
        <f t="shared" si="11"/>
        <v>2</v>
      </c>
      <c r="O39" s="90">
        <f t="shared" si="11"/>
        <v>4</v>
      </c>
      <c r="P39" s="90">
        <f t="shared" si="11"/>
        <v>2</v>
      </c>
      <c r="Q39" s="90">
        <f t="shared" si="11"/>
        <v>2</v>
      </c>
      <c r="R39" s="90">
        <f t="shared" si="11"/>
        <v>2</v>
      </c>
      <c r="S39" s="90">
        <f t="shared" si="11"/>
        <v>2</v>
      </c>
      <c r="T39" s="90">
        <f t="shared" si="11"/>
        <v>2</v>
      </c>
      <c r="U39" s="90">
        <f t="shared" si="11"/>
        <v>4</v>
      </c>
      <c r="V39" s="424">
        <v>0</v>
      </c>
      <c r="W39" s="424">
        <v>0</v>
      </c>
      <c r="X39" s="92">
        <f>X41</f>
        <v>4</v>
      </c>
      <c r="Y39" s="92">
        <f aca="true" t="shared" si="12" ref="Y39:AU39">Y41</f>
        <v>4</v>
      </c>
      <c r="Z39" s="92">
        <f t="shared" si="12"/>
        <v>6</v>
      </c>
      <c r="AA39" s="92">
        <f t="shared" si="12"/>
        <v>4</v>
      </c>
      <c r="AB39" s="92">
        <f t="shared" si="12"/>
        <v>4</v>
      </c>
      <c r="AC39" s="92">
        <f t="shared" si="12"/>
        <v>6</v>
      </c>
      <c r="AD39" s="92">
        <f t="shared" si="12"/>
        <v>6</v>
      </c>
      <c r="AE39" s="92">
        <f t="shared" si="12"/>
        <v>4</v>
      </c>
      <c r="AF39" s="92">
        <f t="shared" si="12"/>
        <v>6</v>
      </c>
      <c r="AG39" s="92">
        <f t="shared" si="12"/>
        <v>4</v>
      </c>
      <c r="AH39" s="92">
        <f t="shared" si="12"/>
        <v>5</v>
      </c>
      <c r="AI39" s="92">
        <f t="shared" si="12"/>
        <v>6</v>
      </c>
      <c r="AJ39" s="92">
        <f t="shared" si="12"/>
        <v>6</v>
      </c>
      <c r="AK39" s="92">
        <f t="shared" si="12"/>
        <v>0</v>
      </c>
      <c r="AL39" s="92">
        <f t="shared" si="12"/>
        <v>6</v>
      </c>
      <c r="AM39" s="92">
        <f t="shared" si="12"/>
        <v>8</v>
      </c>
      <c r="AN39" s="92">
        <f t="shared" si="12"/>
        <v>6</v>
      </c>
      <c r="AO39" s="92">
        <f t="shared" si="12"/>
        <v>8</v>
      </c>
      <c r="AP39" s="92">
        <f t="shared" si="12"/>
        <v>6</v>
      </c>
      <c r="AQ39" s="92">
        <f>AQ43</f>
        <v>36</v>
      </c>
      <c r="AR39" s="92">
        <f t="shared" si="12"/>
        <v>6</v>
      </c>
      <c r="AS39" s="92">
        <f t="shared" si="12"/>
        <v>6</v>
      </c>
      <c r="AT39" s="92">
        <f t="shared" si="12"/>
        <v>6</v>
      </c>
      <c r="AU39" s="92">
        <f t="shared" si="12"/>
        <v>0</v>
      </c>
      <c r="AV39" s="480">
        <v>0</v>
      </c>
      <c r="AW39" s="424">
        <v>0</v>
      </c>
      <c r="AX39" s="92"/>
      <c r="AY39" s="92"/>
      <c r="AZ39" s="92"/>
      <c r="BA39" s="92"/>
      <c r="BB39" s="92"/>
      <c r="BC39" s="92"/>
      <c r="BD39" s="92"/>
      <c r="BE39" s="92"/>
      <c r="BF39" s="263">
        <f>SUM(X39:BE39)</f>
        <v>153</v>
      </c>
    </row>
    <row r="40" spans="1:58" ht="13.5" customHeight="1">
      <c r="A40" s="606"/>
      <c r="B40" s="584"/>
      <c r="C40" s="585"/>
      <c r="D40" s="13" t="s">
        <v>118</v>
      </c>
      <c r="E40" s="90">
        <f aca="true" t="shared" si="13" ref="E40:U40">E42</f>
        <v>0</v>
      </c>
      <c r="F40" s="90">
        <f t="shared" si="13"/>
        <v>1</v>
      </c>
      <c r="G40" s="90">
        <f t="shared" si="13"/>
        <v>0</v>
      </c>
      <c r="H40" s="90">
        <f t="shared" si="13"/>
        <v>1</v>
      </c>
      <c r="I40" s="90">
        <f t="shared" si="13"/>
        <v>0</v>
      </c>
      <c r="J40" s="90">
        <f t="shared" si="13"/>
        <v>1</v>
      </c>
      <c r="K40" s="90">
        <f t="shared" si="13"/>
        <v>0</v>
      </c>
      <c r="L40" s="90">
        <f t="shared" si="13"/>
        <v>1</v>
      </c>
      <c r="M40" s="90">
        <f t="shared" si="13"/>
        <v>0</v>
      </c>
      <c r="N40" s="90">
        <f t="shared" si="13"/>
        <v>0</v>
      </c>
      <c r="O40" s="90">
        <f t="shared" si="13"/>
        <v>1</v>
      </c>
      <c r="P40" s="90">
        <f t="shared" si="13"/>
        <v>0</v>
      </c>
      <c r="Q40" s="90">
        <f t="shared" si="13"/>
        <v>0</v>
      </c>
      <c r="R40" s="90">
        <f t="shared" si="13"/>
        <v>1</v>
      </c>
      <c r="S40" s="90">
        <f t="shared" si="13"/>
        <v>0</v>
      </c>
      <c r="T40" s="90">
        <f t="shared" si="13"/>
        <v>1</v>
      </c>
      <c r="U40" s="90">
        <f t="shared" si="13"/>
        <v>0</v>
      </c>
      <c r="V40" s="424">
        <v>0</v>
      </c>
      <c r="W40" s="424">
        <v>0</v>
      </c>
      <c r="X40" s="92">
        <f>X42</f>
        <v>0</v>
      </c>
      <c r="Y40" s="92">
        <f aca="true" t="shared" si="14" ref="Y40:AU40">Y42</f>
        <v>1</v>
      </c>
      <c r="Z40" s="92">
        <f t="shared" si="14"/>
        <v>1</v>
      </c>
      <c r="AA40" s="92">
        <f t="shared" si="14"/>
        <v>1</v>
      </c>
      <c r="AB40" s="92">
        <f t="shared" si="14"/>
        <v>0</v>
      </c>
      <c r="AC40" s="92">
        <f t="shared" si="14"/>
        <v>1</v>
      </c>
      <c r="AD40" s="92">
        <f t="shared" si="14"/>
        <v>1</v>
      </c>
      <c r="AE40" s="92">
        <f t="shared" si="14"/>
        <v>0</v>
      </c>
      <c r="AF40" s="92">
        <f t="shared" si="14"/>
        <v>1</v>
      </c>
      <c r="AG40" s="92">
        <f t="shared" si="14"/>
        <v>0</v>
      </c>
      <c r="AH40" s="92">
        <f t="shared" si="14"/>
        <v>1</v>
      </c>
      <c r="AI40" s="92">
        <f t="shared" si="14"/>
        <v>1</v>
      </c>
      <c r="AJ40" s="92">
        <f t="shared" si="14"/>
        <v>1</v>
      </c>
      <c r="AK40" s="92">
        <f t="shared" si="14"/>
        <v>0</v>
      </c>
      <c r="AL40" s="92">
        <f t="shared" si="14"/>
        <v>2</v>
      </c>
      <c r="AM40" s="92">
        <f t="shared" si="14"/>
        <v>2</v>
      </c>
      <c r="AN40" s="92">
        <f t="shared" si="14"/>
        <v>2</v>
      </c>
      <c r="AO40" s="92">
        <f t="shared" si="14"/>
        <v>2</v>
      </c>
      <c r="AP40" s="92">
        <f t="shared" si="14"/>
        <v>2</v>
      </c>
      <c r="AQ40" s="92">
        <f t="shared" si="14"/>
        <v>0</v>
      </c>
      <c r="AR40" s="92">
        <f t="shared" si="14"/>
        <v>2</v>
      </c>
      <c r="AS40" s="92">
        <f t="shared" si="14"/>
        <v>2</v>
      </c>
      <c r="AT40" s="92">
        <f t="shared" si="14"/>
        <v>2</v>
      </c>
      <c r="AU40" s="92">
        <f t="shared" si="14"/>
        <v>0</v>
      </c>
      <c r="AV40" s="480">
        <v>0</v>
      </c>
      <c r="AW40" s="424">
        <v>0</v>
      </c>
      <c r="AX40" s="92"/>
      <c r="AY40" s="92"/>
      <c r="AZ40" s="92"/>
      <c r="BA40" s="92"/>
      <c r="BB40" s="92"/>
      <c r="BC40" s="92"/>
      <c r="BD40" s="92"/>
      <c r="BE40" s="92"/>
      <c r="BF40" s="437">
        <f>SUM(Z40:BE40)</f>
        <v>24</v>
      </c>
    </row>
    <row r="41" spans="1:58" ht="13.5" customHeight="1">
      <c r="A41" s="606"/>
      <c r="B41" s="584" t="s">
        <v>124</v>
      </c>
      <c r="C41" s="584" t="s">
        <v>37</v>
      </c>
      <c r="D41" s="13" t="s">
        <v>117</v>
      </c>
      <c r="E41" s="90">
        <f aca="true" t="shared" si="15" ref="E41:U41">E45</f>
        <v>4</v>
      </c>
      <c r="F41" s="90">
        <f t="shared" si="15"/>
        <v>2</v>
      </c>
      <c r="G41" s="90">
        <f t="shared" si="15"/>
        <v>4</v>
      </c>
      <c r="H41" s="90">
        <f t="shared" si="15"/>
        <v>2</v>
      </c>
      <c r="I41" s="90">
        <f t="shared" si="15"/>
        <v>4</v>
      </c>
      <c r="J41" s="90">
        <f t="shared" si="15"/>
        <v>4</v>
      </c>
      <c r="K41" s="90">
        <f t="shared" si="15"/>
        <v>4</v>
      </c>
      <c r="L41" s="90">
        <f t="shared" si="15"/>
        <v>2</v>
      </c>
      <c r="M41" s="90">
        <f t="shared" si="15"/>
        <v>4</v>
      </c>
      <c r="N41" s="90">
        <f t="shared" si="15"/>
        <v>2</v>
      </c>
      <c r="O41" s="90">
        <f t="shared" si="15"/>
        <v>4</v>
      </c>
      <c r="P41" s="90">
        <f t="shared" si="15"/>
        <v>2</v>
      </c>
      <c r="Q41" s="90">
        <f t="shared" si="15"/>
        <v>2</v>
      </c>
      <c r="R41" s="90">
        <f t="shared" si="15"/>
        <v>2</v>
      </c>
      <c r="S41" s="90">
        <f t="shared" si="15"/>
        <v>2</v>
      </c>
      <c r="T41" s="90">
        <f t="shared" si="15"/>
        <v>2</v>
      </c>
      <c r="U41" s="90">
        <f t="shared" si="15"/>
        <v>4</v>
      </c>
      <c r="V41" s="424">
        <v>0</v>
      </c>
      <c r="W41" s="424">
        <v>0</v>
      </c>
      <c r="X41" s="92">
        <f aca="true" t="shared" si="16" ref="X41:AU41">X43</f>
        <v>4</v>
      </c>
      <c r="Y41" s="92">
        <f t="shared" si="16"/>
        <v>4</v>
      </c>
      <c r="Z41" s="92">
        <f t="shared" si="16"/>
        <v>6</v>
      </c>
      <c r="AA41" s="92">
        <f t="shared" si="16"/>
        <v>4</v>
      </c>
      <c r="AB41" s="92">
        <f t="shared" si="16"/>
        <v>4</v>
      </c>
      <c r="AC41" s="92">
        <f t="shared" si="16"/>
        <v>6</v>
      </c>
      <c r="AD41" s="92">
        <f>AD43</f>
        <v>6</v>
      </c>
      <c r="AE41" s="92">
        <f t="shared" si="16"/>
        <v>4</v>
      </c>
      <c r="AF41" s="92">
        <f t="shared" si="16"/>
        <v>6</v>
      </c>
      <c r="AG41" s="92">
        <f t="shared" si="16"/>
        <v>4</v>
      </c>
      <c r="AH41" s="92">
        <f t="shared" si="16"/>
        <v>5</v>
      </c>
      <c r="AI41" s="92">
        <f t="shared" si="16"/>
        <v>6</v>
      </c>
      <c r="AJ41" s="92">
        <f t="shared" si="16"/>
        <v>6</v>
      </c>
      <c r="AK41" s="92">
        <f t="shared" si="16"/>
        <v>0</v>
      </c>
      <c r="AL41" s="92">
        <f t="shared" si="16"/>
        <v>6</v>
      </c>
      <c r="AM41" s="92">
        <f t="shared" si="16"/>
        <v>8</v>
      </c>
      <c r="AN41" s="92">
        <f t="shared" si="16"/>
        <v>6</v>
      </c>
      <c r="AO41" s="92">
        <f t="shared" si="16"/>
        <v>8</v>
      </c>
      <c r="AP41" s="92">
        <f t="shared" si="16"/>
        <v>6</v>
      </c>
      <c r="AQ41" s="92">
        <f>AQ43</f>
        <v>36</v>
      </c>
      <c r="AR41" s="92">
        <f t="shared" si="16"/>
        <v>6</v>
      </c>
      <c r="AS41" s="92">
        <f t="shared" si="16"/>
        <v>6</v>
      </c>
      <c r="AT41" s="92">
        <f t="shared" si="16"/>
        <v>6</v>
      </c>
      <c r="AU41" s="92">
        <f t="shared" si="16"/>
        <v>0</v>
      </c>
      <c r="AV41" s="480">
        <v>0</v>
      </c>
      <c r="AW41" s="424">
        <v>0</v>
      </c>
      <c r="AX41" s="92"/>
      <c r="AY41" s="92"/>
      <c r="AZ41" s="92"/>
      <c r="BA41" s="92"/>
      <c r="BB41" s="92"/>
      <c r="BC41" s="92"/>
      <c r="BD41" s="92"/>
      <c r="BE41" s="92"/>
      <c r="BF41" s="263">
        <f>SUM(X41:BE41)</f>
        <v>153</v>
      </c>
    </row>
    <row r="42" spans="1:58" ht="13.5" customHeight="1">
      <c r="A42" s="606"/>
      <c r="B42" s="584"/>
      <c r="C42" s="584"/>
      <c r="D42" s="13" t="s">
        <v>118</v>
      </c>
      <c r="E42" s="90">
        <f aca="true" t="shared" si="17" ref="E42:U42">E46</f>
        <v>0</v>
      </c>
      <c r="F42" s="90">
        <f t="shared" si="17"/>
        <v>1</v>
      </c>
      <c r="G42" s="90">
        <f t="shared" si="17"/>
        <v>0</v>
      </c>
      <c r="H42" s="90">
        <f t="shared" si="17"/>
        <v>1</v>
      </c>
      <c r="I42" s="90">
        <f t="shared" si="17"/>
        <v>0</v>
      </c>
      <c r="J42" s="90">
        <f t="shared" si="17"/>
        <v>1</v>
      </c>
      <c r="K42" s="90">
        <f t="shared" si="17"/>
        <v>0</v>
      </c>
      <c r="L42" s="90">
        <f t="shared" si="17"/>
        <v>1</v>
      </c>
      <c r="M42" s="90">
        <f t="shared" si="17"/>
        <v>0</v>
      </c>
      <c r="N42" s="90">
        <f t="shared" si="17"/>
        <v>0</v>
      </c>
      <c r="O42" s="90">
        <f t="shared" si="17"/>
        <v>1</v>
      </c>
      <c r="P42" s="90">
        <f t="shared" si="17"/>
        <v>0</v>
      </c>
      <c r="Q42" s="90">
        <f t="shared" si="17"/>
        <v>0</v>
      </c>
      <c r="R42" s="90">
        <f t="shared" si="17"/>
        <v>1</v>
      </c>
      <c r="S42" s="90">
        <f t="shared" si="17"/>
        <v>0</v>
      </c>
      <c r="T42" s="90">
        <f t="shared" si="17"/>
        <v>1</v>
      </c>
      <c r="U42" s="90">
        <f t="shared" si="17"/>
        <v>0</v>
      </c>
      <c r="V42" s="424">
        <v>0</v>
      </c>
      <c r="W42" s="424">
        <v>0</v>
      </c>
      <c r="X42" s="92">
        <f aca="true" t="shared" si="18" ref="X42:AF42">X46</f>
        <v>0</v>
      </c>
      <c r="Y42" s="92">
        <f t="shared" si="18"/>
        <v>1</v>
      </c>
      <c r="Z42" s="90">
        <f t="shared" si="18"/>
        <v>1</v>
      </c>
      <c r="AA42" s="90">
        <f t="shared" si="18"/>
        <v>1</v>
      </c>
      <c r="AB42" s="90">
        <f t="shared" si="18"/>
        <v>0</v>
      </c>
      <c r="AC42" s="90">
        <f t="shared" si="18"/>
        <v>1</v>
      </c>
      <c r="AD42" s="90">
        <f t="shared" si="18"/>
        <v>1</v>
      </c>
      <c r="AE42" s="90">
        <f t="shared" si="18"/>
        <v>0</v>
      </c>
      <c r="AF42" s="90">
        <f t="shared" si="18"/>
        <v>1</v>
      </c>
      <c r="AG42" s="90">
        <f aca="true" t="shared" si="19" ref="AG42:AP42">AG44</f>
        <v>0</v>
      </c>
      <c r="AH42" s="90">
        <f t="shared" si="19"/>
        <v>1</v>
      </c>
      <c r="AI42" s="90">
        <f t="shared" si="19"/>
        <v>1</v>
      </c>
      <c r="AJ42" s="90">
        <f t="shared" si="19"/>
        <v>1</v>
      </c>
      <c r="AK42" s="90">
        <f t="shared" si="19"/>
        <v>0</v>
      </c>
      <c r="AL42" s="90">
        <f t="shared" si="19"/>
        <v>2</v>
      </c>
      <c r="AM42" s="90">
        <f t="shared" si="19"/>
        <v>2</v>
      </c>
      <c r="AN42" s="90">
        <f t="shared" si="19"/>
        <v>2</v>
      </c>
      <c r="AO42" s="90">
        <f t="shared" si="19"/>
        <v>2</v>
      </c>
      <c r="AP42" s="90">
        <f t="shared" si="19"/>
        <v>2</v>
      </c>
      <c r="AQ42" s="90">
        <f>AQ44</f>
        <v>0</v>
      </c>
      <c r="AR42" s="90">
        <f>AR44</f>
        <v>2</v>
      </c>
      <c r="AS42" s="90">
        <f>AS44</f>
        <v>2</v>
      </c>
      <c r="AT42" s="90">
        <f>AT44</f>
        <v>2</v>
      </c>
      <c r="AU42" s="90">
        <f>AU44</f>
        <v>0</v>
      </c>
      <c r="AV42" s="480">
        <v>0</v>
      </c>
      <c r="AW42" s="424">
        <v>0</v>
      </c>
      <c r="AX42" s="92"/>
      <c r="AY42" s="92"/>
      <c r="AZ42" s="92"/>
      <c r="BA42" s="92"/>
      <c r="BB42" s="92"/>
      <c r="BC42" s="92"/>
      <c r="BD42" s="92"/>
      <c r="BE42" s="92"/>
      <c r="BF42" s="263">
        <f>SUM(X42:BE42)</f>
        <v>25</v>
      </c>
    </row>
    <row r="43" spans="1:58" ht="35.25" customHeight="1">
      <c r="A43" s="606"/>
      <c r="B43" s="584" t="s">
        <v>38</v>
      </c>
      <c r="C43" s="638" t="s">
        <v>266</v>
      </c>
      <c r="D43" s="13" t="s">
        <v>117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424">
        <v>0</v>
      </c>
      <c r="W43" s="424">
        <v>0</v>
      </c>
      <c r="X43" s="92">
        <f aca="true" t="shared" si="20" ref="X43:AK43">X45</f>
        <v>4</v>
      </c>
      <c r="Y43" s="92">
        <f t="shared" si="20"/>
        <v>4</v>
      </c>
      <c r="Z43" s="92">
        <f t="shared" si="20"/>
        <v>6</v>
      </c>
      <c r="AA43" s="92">
        <f t="shared" si="20"/>
        <v>4</v>
      </c>
      <c r="AB43" s="92">
        <f t="shared" si="20"/>
        <v>4</v>
      </c>
      <c r="AC43" s="92">
        <f t="shared" si="20"/>
        <v>6</v>
      </c>
      <c r="AD43" s="92">
        <f t="shared" si="20"/>
        <v>6</v>
      </c>
      <c r="AE43" s="92">
        <f t="shared" si="20"/>
        <v>4</v>
      </c>
      <c r="AF43" s="92">
        <f t="shared" si="20"/>
        <v>6</v>
      </c>
      <c r="AG43" s="92">
        <f t="shared" si="20"/>
        <v>4</v>
      </c>
      <c r="AH43" s="92">
        <f t="shared" si="20"/>
        <v>5</v>
      </c>
      <c r="AI43" s="92">
        <f t="shared" si="20"/>
        <v>6</v>
      </c>
      <c r="AJ43" s="92">
        <f t="shared" si="20"/>
        <v>6</v>
      </c>
      <c r="AK43" s="92">
        <f t="shared" si="20"/>
        <v>0</v>
      </c>
      <c r="AL43" s="92">
        <f>AL47+AL45</f>
        <v>6</v>
      </c>
      <c r="AM43" s="92">
        <f>AM47+AM45</f>
        <v>8</v>
      </c>
      <c r="AN43" s="92">
        <f>AN47+AN45</f>
        <v>6</v>
      </c>
      <c r="AO43" s="92">
        <f>AO47+AO45</f>
        <v>8</v>
      </c>
      <c r="AP43" s="92">
        <f>AP47+AP45</f>
        <v>6</v>
      </c>
      <c r="AQ43" s="92">
        <f>AQ45+AQ47+AQ49</f>
        <v>36</v>
      </c>
      <c r="AR43" s="92">
        <f>AR47+AR45</f>
        <v>6</v>
      </c>
      <c r="AS43" s="92">
        <f>AS47+AS45</f>
        <v>6</v>
      </c>
      <c r="AT43" s="92">
        <f>AT47+AT45</f>
        <v>6</v>
      </c>
      <c r="AU43" s="92"/>
      <c r="AV43" s="480">
        <v>0</v>
      </c>
      <c r="AW43" s="424">
        <v>0</v>
      </c>
      <c r="AX43" s="92"/>
      <c r="AY43" s="92"/>
      <c r="AZ43" s="92"/>
      <c r="BA43" s="92"/>
      <c r="BB43" s="92"/>
      <c r="BC43" s="92"/>
      <c r="BD43" s="92"/>
      <c r="BE43" s="92"/>
      <c r="BF43" s="263">
        <f>SUM(X43:BE43)</f>
        <v>153</v>
      </c>
    </row>
    <row r="44" spans="1:58" ht="39" customHeight="1">
      <c r="A44" s="606"/>
      <c r="B44" s="584"/>
      <c r="C44" s="638"/>
      <c r="D44" s="13" t="s">
        <v>118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424">
        <v>0</v>
      </c>
      <c r="W44" s="424">
        <v>0</v>
      </c>
      <c r="X44" s="90">
        <f aca="true" t="shared" si="21" ref="X44:AJ44">X46</f>
        <v>0</v>
      </c>
      <c r="Y44" s="90">
        <f t="shared" si="21"/>
        <v>1</v>
      </c>
      <c r="Z44" s="90">
        <f t="shared" si="21"/>
        <v>1</v>
      </c>
      <c r="AA44" s="90">
        <f t="shared" si="21"/>
        <v>1</v>
      </c>
      <c r="AB44" s="90">
        <f t="shared" si="21"/>
        <v>0</v>
      </c>
      <c r="AC44" s="90">
        <f t="shared" si="21"/>
        <v>1</v>
      </c>
      <c r="AD44" s="90">
        <f t="shared" si="21"/>
        <v>1</v>
      </c>
      <c r="AE44" s="90">
        <f t="shared" si="21"/>
        <v>0</v>
      </c>
      <c r="AF44" s="90">
        <f t="shared" si="21"/>
        <v>1</v>
      </c>
      <c r="AG44" s="90">
        <f t="shared" si="21"/>
        <v>0</v>
      </c>
      <c r="AH44" s="90">
        <f t="shared" si="21"/>
        <v>1</v>
      </c>
      <c r="AI44" s="90">
        <f t="shared" si="21"/>
        <v>1</v>
      </c>
      <c r="AJ44" s="90">
        <f t="shared" si="21"/>
        <v>1</v>
      </c>
      <c r="AK44" s="90">
        <f aca="true" t="shared" si="22" ref="AK44:AU44">AK46+AK48</f>
        <v>0</v>
      </c>
      <c r="AL44" s="90">
        <f t="shared" si="22"/>
        <v>2</v>
      </c>
      <c r="AM44" s="90">
        <f t="shared" si="22"/>
        <v>2</v>
      </c>
      <c r="AN44" s="90">
        <f t="shared" si="22"/>
        <v>2</v>
      </c>
      <c r="AO44" s="90">
        <f t="shared" si="22"/>
        <v>2</v>
      </c>
      <c r="AP44" s="90">
        <f t="shared" si="22"/>
        <v>2</v>
      </c>
      <c r="AQ44" s="90">
        <f t="shared" si="22"/>
        <v>0</v>
      </c>
      <c r="AR44" s="90">
        <f t="shared" si="22"/>
        <v>2</v>
      </c>
      <c r="AS44" s="90">
        <f t="shared" si="22"/>
        <v>2</v>
      </c>
      <c r="AT44" s="90">
        <f t="shared" si="22"/>
        <v>2</v>
      </c>
      <c r="AU44" s="90">
        <f t="shared" si="22"/>
        <v>0</v>
      </c>
      <c r="AV44" s="480">
        <v>0</v>
      </c>
      <c r="AW44" s="424">
        <v>0</v>
      </c>
      <c r="AX44" s="92"/>
      <c r="AY44" s="92"/>
      <c r="AZ44" s="92"/>
      <c r="BA44" s="92"/>
      <c r="BB44" s="92"/>
      <c r="BC44" s="92"/>
      <c r="BD44" s="92"/>
      <c r="BE44" s="92"/>
      <c r="BF44" s="437">
        <f>SUM(X44:BE44)</f>
        <v>25</v>
      </c>
    </row>
    <row r="45" spans="1:58" ht="21" customHeight="1">
      <c r="A45" s="606"/>
      <c r="B45" s="579" t="s">
        <v>39</v>
      </c>
      <c r="C45" s="590" t="s">
        <v>174</v>
      </c>
      <c r="D45" s="76" t="s">
        <v>117</v>
      </c>
      <c r="E45" s="87">
        <v>4</v>
      </c>
      <c r="F45" s="87">
        <v>2</v>
      </c>
      <c r="G45" s="87">
        <v>4</v>
      </c>
      <c r="H45" s="87">
        <v>2</v>
      </c>
      <c r="I45" s="87">
        <v>4</v>
      </c>
      <c r="J45" s="87">
        <v>4</v>
      </c>
      <c r="K45" s="87">
        <v>4</v>
      </c>
      <c r="L45" s="87">
        <v>2</v>
      </c>
      <c r="M45" s="87">
        <v>4</v>
      </c>
      <c r="N45" s="87">
        <v>2</v>
      </c>
      <c r="O45" s="87">
        <v>4</v>
      </c>
      <c r="P45" s="87">
        <v>2</v>
      </c>
      <c r="Q45" s="87">
        <v>2</v>
      </c>
      <c r="R45" s="87">
        <v>2</v>
      </c>
      <c r="S45" s="87">
        <v>2</v>
      </c>
      <c r="T45" s="87">
        <v>2</v>
      </c>
      <c r="U45" s="87">
        <v>4</v>
      </c>
      <c r="V45" s="424">
        <v>0</v>
      </c>
      <c r="W45" s="424">
        <v>0</v>
      </c>
      <c r="X45" s="88">
        <v>4</v>
      </c>
      <c r="Y45" s="88">
        <v>4</v>
      </c>
      <c r="Z45" s="88">
        <v>6</v>
      </c>
      <c r="AA45" s="88">
        <v>4</v>
      </c>
      <c r="AB45" s="88">
        <v>4</v>
      </c>
      <c r="AC45" s="88">
        <v>6</v>
      </c>
      <c r="AD45" s="88">
        <v>6</v>
      </c>
      <c r="AE45" s="88">
        <v>4</v>
      </c>
      <c r="AF45" s="88">
        <v>6</v>
      </c>
      <c r="AG45" s="88">
        <v>4</v>
      </c>
      <c r="AH45" s="88">
        <v>5</v>
      </c>
      <c r="AI45" s="88">
        <v>6</v>
      </c>
      <c r="AJ45" s="88">
        <v>6</v>
      </c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480">
        <v>0</v>
      </c>
      <c r="AW45" s="424">
        <v>0</v>
      </c>
      <c r="AX45" s="85"/>
      <c r="AY45" s="85"/>
      <c r="AZ45" s="85"/>
      <c r="BA45" s="85"/>
      <c r="BB45" s="85"/>
      <c r="BC45" s="85"/>
      <c r="BD45" s="85"/>
      <c r="BE45" s="85"/>
      <c r="BF45" s="253">
        <f>SUM(E45:BE45)</f>
        <v>115</v>
      </c>
    </row>
    <row r="46" spans="1:58" ht="21" customHeight="1">
      <c r="A46" s="606"/>
      <c r="B46" s="579"/>
      <c r="C46" s="590"/>
      <c r="D46" s="76" t="s">
        <v>118</v>
      </c>
      <c r="E46" s="87"/>
      <c r="F46" s="87">
        <v>1</v>
      </c>
      <c r="G46" s="87"/>
      <c r="H46" s="87">
        <v>1</v>
      </c>
      <c r="I46" s="87"/>
      <c r="J46" s="87">
        <v>1</v>
      </c>
      <c r="K46" s="87"/>
      <c r="L46" s="87">
        <v>1</v>
      </c>
      <c r="M46" s="87"/>
      <c r="N46" s="87"/>
      <c r="O46" s="87">
        <v>1</v>
      </c>
      <c r="P46" s="87"/>
      <c r="Q46" s="87"/>
      <c r="R46" s="87">
        <v>1</v>
      </c>
      <c r="S46" s="87"/>
      <c r="T46" s="87">
        <v>1</v>
      </c>
      <c r="U46" s="87"/>
      <c r="V46" s="424">
        <v>0</v>
      </c>
      <c r="W46" s="424">
        <v>0</v>
      </c>
      <c r="X46" s="87"/>
      <c r="Y46" s="87">
        <v>1</v>
      </c>
      <c r="Z46" s="87">
        <v>1</v>
      </c>
      <c r="AA46" s="87">
        <v>1</v>
      </c>
      <c r="AB46" s="87"/>
      <c r="AC46" s="87">
        <v>1</v>
      </c>
      <c r="AD46" s="87">
        <v>1</v>
      </c>
      <c r="AE46" s="87"/>
      <c r="AF46" s="87">
        <v>1</v>
      </c>
      <c r="AG46" s="87"/>
      <c r="AH46" s="87">
        <v>1</v>
      </c>
      <c r="AI46" s="87">
        <v>1</v>
      </c>
      <c r="AJ46" s="87">
        <v>1</v>
      </c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480">
        <v>0</v>
      </c>
      <c r="AW46" s="424">
        <v>0</v>
      </c>
      <c r="AX46" s="85"/>
      <c r="AY46" s="85"/>
      <c r="AZ46" s="85"/>
      <c r="BA46" s="85"/>
      <c r="BB46" s="85"/>
      <c r="BC46" s="85"/>
      <c r="BD46" s="85"/>
      <c r="BE46" s="85"/>
      <c r="BF46" s="431">
        <f>SUM(E46:BE46)</f>
        <v>16</v>
      </c>
    </row>
    <row r="47" spans="1:58" ht="24.75" customHeight="1">
      <c r="A47" s="606"/>
      <c r="B47" s="579" t="s">
        <v>171</v>
      </c>
      <c r="C47" s="590" t="s">
        <v>304</v>
      </c>
      <c r="D47" s="76" t="s">
        <v>117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424">
        <v>0</v>
      </c>
      <c r="W47" s="424">
        <v>0</v>
      </c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>
        <v>6</v>
      </c>
      <c r="AM47" s="88">
        <v>8</v>
      </c>
      <c r="AN47" s="88">
        <v>6</v>
      </c>
      <c r="AO47" s="88">
        <v>8</v>
      </c>
      <c r="AP47" s="88">
        <v>6</v>
      </c>
      <c r="AQ47" s="88"/>
      <c r="AR47" s="88">
        <v>6</v>
      </c>
      <c r="AS47" s="88">
        <v>6</v>
      </c>
      <c r="AT47" s="88">
        <v>6</v>
      </c>
      <c r="AU47" s="88"/>
      <c r="AV47" s="92">
        <v>0</v>
      </c>
      <c r="AW47" s="85"/>
      <c r="AX47" s="85"/>
      <c r="AY47" s="85"/>
      <c r="AZ47" s="85"/>
      <c r="BA47" s="85"/>
      <c r="BB47" s="85"/>
      <c r="BC47" s="85"/>
      <c r="BD47" s="85"/>
      <c r="BE47" s="85"/>
      <c r="BF47" s="252">
        <f aca="true" t="shared" si="23" ref="BF47:BF52">SUM(E47:BE47)</f>
        <v>52</v>
      </c>
    </row>
    <row r="48" spans="1:58" ht="28.5" customHeight="1">
      <c r="A48" s="606"/>
      <c r="B48" s="579"/>
      <c r="C48" s="590"/>
      <c r="D48" s="76" t="s">
        <v>118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424">
        <v>0</v>
      </c>
      <c r="W48" s="424">
        <v>0</v>
      </c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>
        <v>2</v>
      </c>
      <c r="AM48" s="88">
        <v>2</v>
      </c>
      <c r="AN48" s="88">
        <v>2</v>
      </c>
      <c r="AO48" s="88">
        <v>2</v>
      </c>
      <c r="AP48" s="88">
        <v>2</v>
      </c>
      <c r="AQ48" s="88"/>
      <c r="AR48" s="88">
        <v>2</v>
      </c>
      <c r="AS48" s="88">
        <v>2</v>
      </c>
      <c r="AT48" s="88">
        <v>2</v>
      </c>
      <c r="AU48" s="88"/>
      <c r="AV48" s="92">
        <v>0</v>
      </c>
      <c r="AW48" s="85"/>
      <c r="AX48" s="85"/>
      <c r="AY48" s="85"/>
      <c r="AZ48" s="85"/>
      <c r="BA48" s="85"/>
      <c r="BB48" s="85"/>
      <c r="BC48" s="85"/>
      <c r="BD48" s="85"/>
      <c r="BE48" s="85"/>
      <c r="BF48" s="252">
        <f t="shared" si="23"/>
        <v>16</v>
      </c>
    </row>
    <row r="49" spans="1:58" ht="16.5">
      <c r="A49" s="606"/>
      <c r="B49" s="76" t="s">
        <v>40</v>
      </c>
      <c r="C49" s="80" t="s">
        <v>2</v>
      </c>
      <c r="D49" s="76" t="s">
        <v>117</v>
      </c>
      <c r="E49" s="91"/>
      <c r="F49" s="91"/>
      <c r="G49" s="91"/>
      <c r="H49" s="91"/>
      <c r="I49" s="91"/>
      <c r="J49" s="91"/>
      <c r="K49" s="91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424">
        <v>0</v>
      </c>
      <c r="W49" s="424">
        <v>0</v>
      </c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>
        <v>36</v>
      </c>
      <c r="AR49" s="88"/>
      <c r="AS49" s="88"/>
      <c r="AT49" s="87"/>
      <c r="AU49" s="88"/>
      <c r="AV49" s="92">
        <v>0</v>
      </c>
      <c r="AW49" s="85"/>
      <c r="AX49" s="85"/>
      <c r="AY49" s="85"/>
      <c r="AZ49" s="85"/>
      <c r="BA49" s="85"/>
      <c r="BB49" s="85"/>
      <c r="BC49" s="85"/>
      <c r="BD49" s="85"/>
      <c r="BE49" s="85"/>
      <c r="BF49" s="252">
        <f t="shared" si="23"/>
        <v>36</v>
      </c>
    </row>
    <row r="50" spans="1:58" ht="19.5" customHeight="1">
      <c r="A50" s="606"/>
      <c r="B50" s="584" t="s">
        <v>125</v>
      </c>
      <c r="C50" s="584"/>
      <c r="D50" s="584"/>
      <c r="E50" s="83">
        <f aca="true" t="shared" si="24" ref="E50:U50">E7+E25+E31+E39</f>
        <v>36</v>
      </c>
      <c r="F50" s="83">
        <f t="shared" si="24"/>
        <v>36</v>
      </c>
      <c r="G50" s="83">
        <f t="shared" si="24"/>
        <v>36</v>
      </c>
      <c r="H50" s="83">
        <f t="shared" si="24"/>
        <v>36</v>
      </c>
      <c r="I50" s="83">
        <f t="shared" si="24"/>
        <v>36</v>
      </c>
      <c r="J50" s="83">
        <f t="shared" si="24"/>
        <v>36</v>
      </c>
      <c r="K50" s="83">
        <f t="shared" si="24"/>
        <v>36</v>
      </c>
      <c r="L50" s="83">
        <f t="shared" si="24"/>
        <v>36</v>
      </c>
      <c r="M50" s="83">
        <f t="shared" si="24"/>
        <v>36</v>
      </c>
      <c r="N50" s="83">
        <f t="shared" si="24"/>
        <v>36</v>
      </c>
      <c r="O50" s="83">
        <f t="shared" si="24"/>
        <v>36</v>
      </c>
      <c r="P50" s="83">
        <f t="shared" si="24"/>
        <v>36</v>
      </c>
      <c r="Q50" s="83">
        <f t="shared" si="24"/>
        <v>36</v>
      </c>
      <c r="R50" s="83">
        <f t="shared" si="24"/>
        <v>36</v>
      </c>
      <c r="S50" s="83">
        <f t="shared" si="24"/>
        <v>36</v>
      </c>
      <c r="T50" s="83">
        <f t="shared" si="24"/>
        <v>36</v>
      </c>
      <c r="U50" s="83">
        <f t="shared" si="24"/>
        <v>36</v>
      </c>
      <c r="V50" s="422">
        <f>V7+V25+V31</f>
        <v>0</v>
      </c>
      <c r="W50" s="422">
        <f>W7+W25+W31</f>
        <v>0</v>
      </c>
      <c r="X50" s="83">
        <f aca="true" t="shared" si="25" ref="X50:AU50">X7+X25+X31+X39</f>
        <v>36</v>
      </c>
      <c r="Y50" s="83">
        <f t="shared" si="25"/>
        <v>36</v>
      </c>
      <c r="Z50" s="83">
        <f t="shared" si="25"/>
        <v>36</v>
      </c>
      <c r="AA50" s="83">
        <f t="shared" si="25"/>
        <v>36</v>
      </c>
      <c r="AB50" s="83">
        <f t="shared" si="25"/>
        <v>36</v>
      </c>
      <c r="AC50" s="83">
        <f t="shared" si="25"/>
        <v>36</v>
      </c>
      <c r="AD50" s="83">
        <f t="shared" si="25"/>
        <v>36</v>
      </c>
      <c r="AE50" s="83">
        <f t="shared" si="25"/>
        <v>36</v>
      </c>
      <c r="AF50" s="83">
        <f t="shared" si="25"/>
        <v>36</v>
      </c>
      <c r="AG50" s="83">
        <f t="shared" si="25"/>
        <v>36</v>
      </c>
      <c r="AH50" s="83">
        <f t="shared" si="25"/>
        <v>36</v>
      </c>
      <c r="AI50" s="83">
        <f t="shared" si="25"/>
        <v>36</v>
      </c>
      <c r="AJ50" s="83">
        <f t="shared" si="25"/>
        <v>36</v>
      </c>
      <c r="AK50" s="481">
        <f t="shared" si="25"/>
        <v>30</v>
      </c>
      <c r="AL50" s="83">
        <f t="shared" si="25"/>
        <v>36</v>
      </c>
      <c r="AM50" s="83">
        <f t="shared" si="25"/>
        <v>36</v>
      </c>
      <c r="AN50" s="83">
        <f t="shared" si="25"/>
        <v>36</v>
      </c>
      <c r="AO50" s="83">
        <f t="shared" si="25"/>
        <v>36</v>
      </c>
      <c r="AP50" s="83">
        <f t="shared" si="25"/>
        <v>36</v>
      </c>
      <c r="AQ50" s="83">
        <f t="shared" si="25"/>
        <v>36</v>
      </c>
      <c r="AR50" s="83">
        <f t="shared" si="25"/>
        <v>36</v>
      </c>
      <c r="AS50" s="83">
        <f t="shared" si="25"/>
        <v>36</v>
      </c>
      <c r="AT50" s="83">
        <f t="shared" si="25"/>
        <v>36</v>
      </c>
      <c r="AU50" s="481">
        <f t="shared" si="25"/>
        <v>6</v>
      </c>
      <c r="AV50" s="480">
        <v>0</v>
      </c>
      <c r="AW50" s="422">
        <f aca="true" t="shared" si="26" ref="AW50:BE50">AW7+AW25+AW31</f>
        <v>0</v>
      </c>
      <c r="AX50" s="83">
        <f t="shared" si="26"/>
        <v>0</v>
      </c>
      <c r="AY50" s="83">
        <f t="shared" si="26"/>
        <v>0</v>
      </c>
      <c r="AZ50" s="83">
        <f t="shared" si="26"/>
        <v>0</v>
      </c>
      <c r="BA50" s="83">
        <f t="shared" si="26"/>
        <v>0</v>
      </c>
      <c r="BB50" s="83">
        <f t="shared" si="26"/>
        <v>0</v>
      </c>
      <c r="BC50" s="83">
        <f t="shared" si="26"/>
        <v>0</v>
      </c>
      <c r="BD50" s="83">
        <f t="shared" si="26"/>
        <v>0</v>
      </c>
      <c r="BE50" s="83">
        <f t="shared" si="26"/>
        <v>0</v>
      </c>
      <c r="BF50" s="254">
        <f t="shared" si="23"/>
        <v>1440</v>
      </c>
    </row>
    <row r="51" spans="1:58" ht="18" customHeight="1">
      <c r="A51" s="606"/>
      <c r="B51" s="584" t="s">
        <v>126</v>
      </c>
      <c r="C51" s="584"/>
      <c r="D51" s="584"/>
      <c r="E51" s="83">
        <f aca="true" t="shared" si="27" ref="E51:O51">E8+E26+E32+E40</f>
        <v>9.5</v>
      </c>
      <c r="F51" s="83">
        <f t="shared" si="27"/>
        <v>15</v>
      </c>
      <c r="G51" s="83">
        <f t="shared" si="27"/>
        <v>11.5</v>
      </c>
      <c r="H51" s="83">
        <f t="shared" si="27"/>
        <v>15.5</v>
      </c>
      <c r="I51" s="83">
        <f t="shared" si="27"/>
        <v>10.5</v>
      </c>
      <c r="J51" s="83">
        <f t="shared" si="27"/>
        <v>14</v>
      </c>
      <c r="K51" s="83">
        <f t="shared" si="27"/>
        <v>9.5</v>
      </c>
      <c r="L51" s="83">
        <f t="shared" si="27"/>
        <v>16</v>
      </c>
      <c r="M51" s="83">
        <f t="shared" si="27"/>
        <v>13</v>
      </c>
      <c r="N51" s="83">
        <f t="shared" si="27"/>
        <v>12.5</v>
      </c>
      <c r="O51" s="83">
        <f t="shared" si="27"/>
        <v>14.5</v>
      </c>
      <c r="P51" s="83">
        <f aca="true" t="shared" si="28" ref="P51:U51">P8+P26+P32</f>
        <v>11</v>
      </c>
      <c r="Q51" s="83">
        <f t="shared" si="28"/>
        <v>13</v>
      </c>
      <c r="R51" s="83">
        <f t="shared" si="28"/>
        <v>13.5</v>
      </c>
      <c r="S51" s="83">
        <f t="shared" si="28"/>
        <v>12</v>
      </c>
      <c r="T51" s="83">
        <f t="shared" si="28"/>
        <v>14</v>
      </c>
      <c r="U51" s="83">
        <f t="shared" si="28"/>
        <v>13.5</v>
      </c>
      <c r="V51" s="422">
        <f>V8+V26+V32</f>
        <v>0</v>
      </c>
      <c r="W51" s="422">
        <f>W8+W26+W32</f>
        <v>0</v>
      </c>
      <c r="X51" s="83">
        <f>X8+X26+X32</f>
        <v>11.5</v>
      </c>
      <c r="Y51" s="83">
        <f>Y8+Y26+Y32</f>
        <v>11</v>
      </c>
      <c r="Z51" s="83">
        <f>Z8+Z26+Z32+Z40</f>
        <v>11.5</v>
      </c>
      <c r="AA51" s="83">
        <f>AA8+AA26+AA32+AA40</f>
        <v>13</v>
      </c>
      <c r="AB51" s="83">
        <f>AB8+AB26+AB32+AB40</f>
        <v>12</v>
      </c>
      <c r="AC51" s="83">
        <f>AC8+AC26+AC32</f>
        <v>11.5</v>
      </c>
      <c r="AD51" s="83">
        <f>AD8+AD26+AD32+AD40</f>
        <v>13</v>
      </c>
      <c r="AE51" s="83">
        <f>AE8+AE26+AE32+AE40</f>
        <v>11.5</v>
      </c>
      <c r="AF51" s="83">
        <f>AF8+AF26+AF32</f>
        <v>12.5</v>
      </c>
      <c r="AG51" s="83">
        <f>AG8+AG26+AG32+AG40</f>
        <v>13</v>
      </c>
      <c r="AH51" s="83">
        <f>AH8+AH26+AH32+AH40</f>
        <v>13</v>
      </c>
      <c r="AI51" s="83">
        <f>AI8+AI26+AI32</f>
        <v>12.5</v>
      </c>
      <c r="AJ51" s="83">
        <f>AJ8+AJ26+AJ32+AJ40</f>
        <v>13</v>
      </c>
      <c r="AK51" s="83">
        <f>AK8+AK26+AK32+AK40</f>
        <v>12.5</v>
      </c>
      <c r="AL51" s="83">
        <f>AL8+AL26+AL32+AL40</f>
        <v>14</v>
      </c>
      <c r="AM51" s="83">
        <f>AM8+AM26+AM32</f>
        <v>15</v>
      </c>
      <c r="AN51" s="83">
        <f>AN8+AN26+AN32</f>
        <v>14.5</v>
      </c>
      <c r="AO51" s="83">
        <f>AO8+AO26+AO32+AO40</f>
        <v>13</v>
      </c>
      <c r="AP51" s="83">
        <f>AP8+AP26+AP32+AP40</f>
        <v>14.5</v>
      </c>
      <c r="AQ51" s="83">
        <f>AQ8+AQ26+AQ32+AQ40</f>
        <v>0</v>
      </c>
      <c r="AR51" s="83">
        <f>AR8+AR26+AR32</f>
        <v>13.5</v>
      </c>
      <c r="AS51" s="83">
        <f>AS8+AS26+AS32+AS40</f>
        <v>14.5</v>
      </c>
      <c r="AT51" s="83">
        <f>AT8+AT26+AT32+AT40</f>
        <v>14.5</v>
      </c>
      <c r="AU51" s="83">
        <f>AU8+AU26+AU32+AU40</f>
        <v>1.5</v>
      </c>
      <c r="AV51" s="480">
        <v>0</v>
      </c>
      <c r="AW51" s="422">
        <f aca="true" t="shared" si="29" ref="AW51:BE51">AW8+AW26+AW32</f>
        <v>0</v>
      </c>
      <c r="AX51" s="83">
        <f t="shared" si="29"/>
        <v>0</v>
      </c>
      <c r="AY51" s="83">
        <f t="shared" si="29"/>
        <v>0</v>
      </c>
      <c r="AZ51" s="83">
        <f t="shared" si="29"/>
        <v>0</v>
      </c>
      <c r="BA51" s="83">
        <f t="shared" si="29"/>
        <v>0</v>
      </c>
      <c r="BB51" s="83">
        <f t="shared" si="29"/>
        <v>0</v>
      </c>
      <c r="BC51" s="83">
        <f t="shared" si="29"/>
        <v>0</v>
      </c>
      <c r="BD51" s="83">
        <f t="shared" si="29"/>
        <v>0</v>
      </c>
      <c r="BE51" s="83">
        <f t="shared" si="29"/>
        <v>0</v>
      </c>
      <c r="BF51" s="254">
        <f t="shared" si="23"/>
        <v>505</v>
      </c>
    </row>
    <row r="52" spans="1:60" ht="12.75" thickBot="1">
      <c r="A52" s="608"/>
      <c r="B52" s="578" t="s">
        <v>127</v>
      </c>
      <c r="C52" s="578"/>
      <c r="D52" s="578"/>
      <c r="E52" s="255">
        <f>E50+E51</f>
        <v>45.5</v>
      </c>
      <c r="F52" s="255">
        <f aca="true" t="shared" si="30" ref="F52:BE52">F50+F51</f>
        <v>51</v>
      </c>
      <c r="G52" s="255">
        <f t="shared" si="30"/>
        <v>47.5</v>
      </c>
      <c r="H52" s="255">
        <f t="shared" si="30"/>
        <v>51.5</v>
      </c>
      <c r="I52" s="255">
        <f t="shared" si="30"/>
        <v>46.5</v>
      </c>
      <c r="J52" s="255">
        <f t="shared" si="30"/>
        <v>50</v>
      </c>
      <c r="K52" s="255">
        <f t="shared" si="30"/>
        <v>45.5</v>
      </c>
      <c r="L52" s="255">
        <f t="shared" si="30"/>
        <v>52</v>
      </c>
      <c r="M52" s="255">
        <f t="shared" si="30"/>
        <v>49</v>
      </c>
      <c r="N52" s="255">
        <f t="shared" si="30"/>
        <v>48.5</v>
      </c>
      <c r="O52" s="255">
        <f t="shared" si="30"/>
        <v>50.5</v>
      </c>
      <c r="P52" s="255">
        <f t="shared" si="30"/>
        <v>47</v>
      </c>
      <c r="Q52" s="255">
        <f t="shared" si="30"/>
        <v>49</v>
      </c>
      <c r="R52" s="255">
        <f t="shared" si="30"/>
        <v>49.5</v>
      </c>
      <c r="S52" s="255">
        <f t="shared" si="30"/>
        <v>48</v>
      </c>
      <c r="T52" s="255">
        <f t="shared" si="30"/>
        <v>50</v>
      </c>
      <c r="U52" s="255">
        <f t="shared" si="30"/>
        <v>49.5</v>
      </c>
      <c r="V52" s="425">
        <f t="shared" si="30"/>
        <v>0</v>
      </c>
      <c r="W52" s="425">
        <f t="shared" si="30"/>
        <v>0</v>
      </c>
      <c r="X52" s="255">
        <f t="shared" si="30"/>
        <v>47.5</v>
      </c>
      <c r="Y52" s="255">
        <f t="shared" si="30"/>
        <v>47</v>
      </c>
      <c r="Z52" s="255">
        <f t="shared" si="30"/>
        <v>47.5</v>
      </c>
      <c r="AA52" s="255">
        <f t="shared" si="30"/>
        <v>49</v>
      </c>
      <c r="AB52" s="255">
        <f t="shared" si="30"/>
        <v>48</v>
      </c>
      <c r="AC52" s="255">
        <f t="shared" si="30"/>
        <v>47.5</v>
      </c>
      <c r="AD52" s="255">
        <f t="shared" si="30"/>
        <v>49</v>
      </c>
      <c r="AE52" s="255">
        <f t="shared" si="30"/>
        <v>47.5</v>
      </c>
      <c r="AF52" s="255">
        <f t="shared" si="30"/>
        <v>48.5</v>
      </c>
      <c r="AG52" s="255">
        <f t="shared" si="30"/>
        <v>49</v>
      </c>
      <c r="AH52" s="255">
        <f t="shared" si="30"/>
        <v>49</v>
      </c>
      <c r="AI52" s="255">
        <f t="shared" si="30"/>
        <v>48.5</v>
      </c>
      <c r="AJ52" s="255">
        <f t="shared" si="30"/>
        <v>49</v>
      </c>
      <c r="AK52" s="255">
        <f t="shared" si="30"/>
        <v>42.5</v>
      </c>
      <c r="AL52" s="255">
        <f t="shared" si="30"/>
        <v>50</v>
      </c>
      <c r="AM52" s="255">
        <f t="shared" si="30"/>
        <v>51</v>
      </c>
      <c r="AN52" s="255">
        <f t="shared" si="30"/>
        <v>50.5</v>
      </c>
      <c r="AO52" s="255">
        <f t="shared" si="30"/>
        <v>49</v>
      </c>
      <c r="AP52" s="255">
        <f t="shared" si="30"/>
        <v>50.5</v>
      </c>
      <c r="AQ52" s="255">
        <f t="shared" si="30"/>
        <v>36</v>
      </c>
      <c r="AR52" s="255">
        <f t="shared" si="30"/>
        <v>49.5</v>
      </c>
      <c r="AS52" s="255">
        <f t="shared" si="30"/>
        <v>50.5</v>
      </c>
      <c r="AT52" s="255">
        <f t="shared" si="30"/>
        <v>50.5</v>
      </c>
      <c r="AU52" s="255">
        <f t="shared" si="30"/>
        <v>7.5</v>
      </c>
      <c r="AV52" s="480">
        <v>0</v>
      </c>
      <c r="AW52" s="425">
        <f t="shared" si="30"/>
        <v>0</v>
      </c>
      <c r="AX52" s="255">
        <f t="shared" si="30"/>
        <v>0</v>
      </c>
      <c r="AY52" s="255">
        <f t="shared" si="30"/>
        <v>0</v>
      </c>
      <c r="AZ52" s="255">
        <f t="shared" si="30"/>
        <v>0</v>
      </c>
      <c r="BA52" s="255">
        <f t="shared" si="30"/>
        <v>0</v>
      </c>
      <c r="BB52" s="255">
        <f t="shared" si="30"/>
        <v>0</v>
      </c>
      <c r="BC52" s="255">
        <f t="shared" si="30"/>
        <v>0</v>
      </c>
      <c r="BD52" s="255">
        <f t="shared" si="30"/>
        <v>0</v>
      </c>
      <c r="BE52" s="255">
        <f t="shared" si="30"/>
        <v>0</v>
      </c>
      <c r="BF52" s="256">
        <f t="shared" si="23"/>
        <v>1945</v>
      </c>
      <c r="BH52" s="1"/>
    </row>
    <row r="53" spans="1:58" s="10" customFormat="1" ht="66">
      <c r="A53" s="594" t="s">
        <v>228</v>
      </c>
      <c r="B53" s="580" t="s">
        <v>76</v>
      </c>
      <c r="C53" s="580" t="s">
        <v>99</v>
      </c>
      <c r="D53" s="580" t="s">
        <v>100</v>
      </c>
      <c r="E53" s="482" t="s">
        <v>321</v>
      </c>
      <c r="F53" s="643" t="s">
        <v>101</v>
      </c>
      <c r="G53" s="644"/>
      <c r="H53" s="644"/>
      <c r="I53" s="645"/>
      <c r="J53" s="643" t="s">
        <v>102</v>
      </c>
      <c r="K53" s="644"/>
      <c r="L53" s="644"/>
      <c r="M53" s="645"/>
      <c r="N53" s="482" t="s">
        <v>322</v>
      </c>
      <c r="O53" s="651" t="s">
        <v>103</v>
      </c>
      <c r="P53" s="652"/>
      <c r="Q53" s="653"/>
      <c r="R53" s="483" t="s">
        <v>323</v>
      </c>
      <c r="S53" s="651" t="s">
        <v>104</v>
      </c>
      <c r="T53" s="652"/>
      <c r="U53" s="652"/>
      <c r="V53" s="653"/>
      <c r="W53" s="483" t="s">
        <v>324</v>
      </c>
      <c r="X53" s="651" t="s">
        <v>105</v>
      </c>
      <c r="Y53" s="652"/>
      <c r="Z53" s="653"/>
      <c r="AA53" s="483" t="s">
        <v>325</v>
      </c>
      <c r="AB53" s="651" t="s">
        <v>106</v>
      </c>
      <c r="AC53" s="652"/>
      <c r="AD53" s="653"/>
      <c r="AE53" s="483" t="s">
        <v>326</v>
      </c>
      <c r="AF53" s="651" t="s">
        <v>107</v>
      </c>
      <c r="AG53" s="652"/>
      <c r="AH53" s="652"/>
      <c r="AI53" s="653"/>
      <c r="AJ53" s="643" t="s">
        <v>108</v>
      </c>
      <c r="AK53" s="644"/>
      <c r="AL53" s="644"/>
      <c r="AM53" s="645"/>
      <c r="AN53" s="482" t="s">
        <v>327</v>
      </c>
      <c r="AO53" s="643" t="s">
        <v>109</v>
      </c>
      <c r="AP53" s="644"/>
      <c r="AQ53" s="645"/>
      <c r="AR53" s="482" t="s">
        <v>328</v>
      </c>
      <c r="AS53" s="643" t="s">
        <v>110</v>
      </c>
      <c r="AT53" s="644"/>
      <c r="AU53" s="644"/>
      <c r="AV53" s="645"/>
      <c r="AW53" s="643" t="s">
        <v>111</v>
      </c>
      <c r="AX53" s="644"/>
      <c r="AY53" s="644"/>
      <c r="AZ53" s="645"/>
      <c r="BA53" s="482" t="s">
        <v>329</v>
      </c>
      <c r="BB53" s="643" t="s">
        <v>112</v>
      </c>
      <c r="BC53" s="644"/>
      <c r="BD53" s="645"/>
      <c r="BE53" s="482" t="s">
        <v>330</v>
      </c>
      <c r="BF53" s="646" t="s">
        <v>113</v>
      </c>
    </row>
    <row r="54" spans="1:58" ht="9" customHeight="1">
      <c r="A54" s="595"/>
      <c r="B54" s="581"/>
      <c r="C54" s="581"/>
      <c r="D54" s="581"/>
      <c r="E54" s="649" t="s">
        <v>114</v>
      </c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649"/>
      <c r="AJ54" s="649"/>
      <c r="AK54" s="649"/>
      <c r="AL54" s="649"/>
      <c r="AM54" s="649"/>
      <c r="AN54" s="649"/>
      <c r="AO54" s="649"/>
      <c r="AP54" s="649"/>
      <c r="AQ54" s="649"/>
      <c r="AR54" s="649"/>
      <c r="AS54" s="649"/>
      <c r="AT54" s="649"/>
      <c r="AU54" s="649"/>
      <c r="AV54" s="649"/>
      <c r="AW54" s="649"/>
      <c r="AX54" s="649"/>
      <c r="AY54" s="649"/>
      <c r="AZ54" s="649"/>
      <c r="BA54" s="649"/>
      <c r="BB54" s="649"/>
      <c r="BC54" s="649"/>
      <c r="BD54" s="649"/>
      <c r="BE54" s="649"/>
      <c r="BF54" s="647"/>
    </row>
    <row r="55" spans="1:58" ht="9" customHeight="1">
      <c r="A55" s="595"/>
      <c r="B55" s="581"/>
      <c r="C55" s="581"/>
      <c r="D55" s="581"/>
      <c r="E55" s="84">
        <v>35</v>
      </c>
      <c r="F55" s="84">
        <v>36</v>
      </c>
      <c r="G55" s="84">
        <v>37</v>
      </c>
      <c r="H55" s="84">
        <v>38</v>
      </c>
      <c r="I55" s="84">
        <v>39</v>
      </c>
      <c r="J55" s="84">
        <v>40</v>
      </c>
      <c r="K55" s="84">
        <v>41</v>
      </c>
      <c r="L55" s="84">
        <v>42</v>
      </c>
      <c r="M55" s="84">
        <v>43</v>
      </c>
      <c r="N55" s="84">
        <v>44</v>
      </c>
      <c r="O55" s="84">
        <v>45</v>
      </c>
      <c r="P55" s="84">
        <v>46</v>
      </c>
      <c r="Q55" s="84">
        <v>47</v>
      </c>
      <c r="R55" s="84">
        <v>48</v>
      </c>
      <c r="S55" s="84">
        <v>49</v>
      </c>
      <c r="T55" s="84">
        <v>50</v>
      </c>
      <c r="U55" s="84">
        <v>51</v>
      </c>
      <c r="V55" s="84">
        <v>52</v>
      </c>
      <c r="W55" s="84">
        <v>1</v>
      </c>
      <c r="X55" s="84">
        <v>2</v>
      </c>
      <c r="Y55" s="84">
        <v>3</v>
      </c>
      <c r="Z55" s="84">
        <v>4</v>
      </c>
      <c r="AA55" s="84">
        <v>5</v>
      </c>
      <c r="AB55" s="84">
        <v>6</v>
      </c>
      <c r="AC55" s="84">
        <v>7</v>
      </c>
      <c r="AD55" s="84">
        <v>8</v>
      </c>
      <c r="AE55" s="84">
        <v>9</v>
      </c>
      <c r="AF55" s="84">
        <v>10</v>
      </c>
      <c r="AG55" s="84">
        <v>11</v>
      </c>
      <c r="AH55" s="84">
        <v>12</v>
      </c>
      <c r="AI55" s="84">
        <v>13</v>
      </c>
      <c r="AJ55" s="84">
        <v>14</v>
      </c>
      <c r="AK55" s="84">
        <v>15</v>
      </c>
      <c r="AL55" s="84">
        <v>16</v>
      </c>
      <c r="AM55" s="84">
        <v>17</v>
      </c>
      <c r="AN55" s="84">
        <v>18</v>
      </c>
      <c r="AO55" s="84">
        <v>19</v>
      </c>
      <c r="AP55" s="84">
        <v>20</v>
      </c>
      <c r="AQ55" s="84">
        <v>21</v>
      </c>
      <c r="AR55" s="84">
        <v>22</v>
      </c>
      <c r="AS55" s="84">
        <v>23</v>
      </c>
      <c r="AT55" s="84">
        <v>24</v>
      </c>
      <c r="AU55" s="84">
        <v>25</v>
      </c>
      <c r="AV55" s="84">
        <v>26</v>
      </c>
      <c r="AW55" s="84">
        <v>27</v>
      </c>
      <c r="AX55" s="84">
        <v>28</v>
      </c>
      <c r="AY55" s="84">
        <v>29</v>
      </c>
      <c r="AZ55" s="84">
        <v>30</v>
      </c>
      <c r="BA55" s="84">
        <v>31</v>
      </c>
      <c r="BB55" s="84">
        <v>32</v>
      </c>
      <c r="BC55" s="84">
        <v>33</v>
      </c>
      <c r="BD55" s="84">
        <v>34</v>
      </c>
      <c r="BE55" s="84">
        <v>35</v>
      </c>
      <c r="BF55" s="647"/>
    </row>
    <row r="56" spans="1:58" ht="12">
      <c r="A56" s="595"/>
      <c r="B56" s="581"/>
      <c r="C56" s="581"/>
      <c r="D56" s="581"/>
      <c r="E56" s="650" t="s">
        <v>115</v>
      </c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0"/>
      <c r="W56" s="650"/>
      <c r="X56" s="650"/>
      <c r="Y56" s="650"/>
      <c r="Z56" s="650"/>
      <c r="AA56" s="650"/>
      <c r="AB56" s="650"/>
      <c r="AC56" s="650"/>
      <c r="AD56" s="650"/>
      <c r="AE56" s="650"/>
      <c r="AF56" s="650"/>
      <c r="AG56" s="650"/>
      <c r="AH56" s="650"/>
      <c r="AI56" s="650"/>
      <c r="AJ56" s="650"/>
      <c r="AK56" s="650"/>
      <c r="AL56" s="650"/>
      <c r="AM56" s="650"/>
      <c r="AN56" s="650"/>
      <c r="AO56" s="650"/>
      <c r="AP56" s="650"/>
      <c r="AQ56" s="650"/>
      <c r="AR56" s="650"/>
      <c r="AS56" s="650"/>
      <c r="AT56" s="650"/>
      <c r="AU56" s="650"/>
      <c r="AV56" s="650"/>
      <c r="AW56" s="650"/>
      <c r="AX56" s="650"/>
      <c r="AY56" s="650"/>
      <c r="AZ56" s="650"/>
      <c r="BA56" s="650"/>
      <c r="BB56" s="650"/>
      <c r="BC56" s="650"/>
      <c r="BD56" s="650"/>
      <c r="BE56" s="650"/>
      <c r="BF56" s="647"/>
    </row>
    <row r="57" spans="1:58" ht="12.75" thickBot="1">
      <c r="A57" s="596"/>
      <c r="B57" s="582"/>
      <c r="C57" s="582"/>
      <c r="D57" s="582"/>
      <c r="E57" s="484">
        <v>1</v>
      </c>
      <c r="F57" s="484">
        <v>2</v>
      </c>
      <c r="G57" s="484">
        <v>3</v>
      </c>
      <c r="H57" s="484">
        <v>4</v>
      </c>
      <c r="I57" s="484">
        <v>5</v>
      </c>
      <c r="J57" s="484">
        <v>6</v>
      </c>
      <c r="K57" s="484">
        <v>7</v>
      </c>
      <c r="L57" s="484">
        <v>8</v>
      </c>
      <c r="M57" s="484">
        <v>9</v>
      </c>
      <c r="N57" s="484">
        <v>10</v>
      </c>
      <c r="O57" s="484">
        <v>11</v>
      </c>
      <c r="P57" s="484">
        <v>12</v>
      </c>
      <c r="Q57" s="484">
        <v>13</v>
      </c>
      <c r="R57" s="484">
        <v>14</v>
      </c>
      <c r="S57" s="484">
        <v>15</v>
      </c>
      <c r="T57" s="484">
        <v>16</v>
      </c>
      <c r="U57" s="484">
        <v>17</v>
      </c>
      <c r="V57" s="484">
        <v>18</v>
      </c>
      <c r="W57" s="484">
        <v>19</v>
      </c>
      <c r="X57" s="484">
        <v>20</v>
      </c>
      <c r="Y57" s="484">
        <v>21</v>
      </c>
      <c r="Z57" s="484">
        <v>22</v>
      </c>
      <c r="AA57" s="484">
        <v>23</v>
      </c>
      <c r="AB57" s="484">
        <v>24</v>
      </c>
      <c r="AC57" s="484">
        <v>25</v>
      </c>
      <c r="AD57" s="484">
        <v>26</v>
      </c>
      <c r="AE57" s="484">
        <v>27</v>
      </c>
      <c r="AF57" s="484">
        <v>28</v>
      </c>
      <c r="AG57" s="484">
        <v>29</v>
      </c>
      <c r="AH57" s="484">
        <v>30</v>
      </c>
      <c r="AI57" s="484">
        <v>31</v>
      </c>
      <c r="AJ57" s="484">
        <v>32</v>
      </c>
      <c r="AK57" s="484">
        <v>33</v>
      </c>
      <c r="AL57" s="484">
        <v>34</v>
      </c>
      <c r="AM57" s="484">
        <v>35</v>
      </c>
      <c r="AN57" s="484">
        <v>36</v>
      </c>
      <c r="AO57" s="484">
        <v>37</v>
      </c>
      <c r="AP57" s="484">
        <v>38</v>
      </c>
      <c r="AQ57" s="484">
        <v>39</v>
      </c>
      <c r="AR57" s="484">
        <v>40</v>
      </c>
      <c r="AS57" s="484">
        <v>41</v>
      </c>
      <c r="AT57" s="484">
        <v>42</v>
      </c>
      <c r="AU57" s="484">
        <v>43</v>
      </c>
      <c r="AV57" s="484">
        <v>44</v>
      </c>
      <c r="AW57" s="484">
        <v>45</v>
      </c>
      <c r="AX57" s="484">
        <v>46</v>
      </c>
      <c r="AY57" s="484">
        <v>47</v>
      </c>
      <c r="AZ57" s="484">
        <v>48</v>
      </c>
      <c r="BA57" s="484">
        <v>49</v>
      </c>
      <c r="BB57" s="484">
        <v>50</v>
      </c>
      <c r="BC57" s="484">
        <v>51</v>
      </c>
      <c r="BD57" s="484">
        <v>52</v>
      </c>
      <c r="BE57" s="484">
        <v>53</v>
      </c>
      <c r="BF57" s="648"/>
    </row>
    <row r="58" spans="1:58" ht="15.75" customHeight="1">
      <c r="A58" s="612" t="s">
        <v>9</v>
      </c>
      <c r="B58" s="583" t="s">
        <v>116</v>
      </c>
      <c r="C58" s="583" t="s">
        <v>17</v>
      </c>
      <c r="D58" s="261" t="s">
        <v>117</v>
      </c>
      <c r="E58" s="485">
        <f>E60+E62+E64+E66+E68+E70</f>
        <v>22</v>
      </c>
      <c r="F58" s="485">
        <f aca="true" t="shared" si="31" ref="F58:BE58">F60+F62+F64+F66+F68+F70</f>
        <v>20</v>
      </c>
      <c r="G58" s="485">
        <f t="shared" si="31"/>
        <v>22</v>
      </c>
      <c r="H58" s="485">
        <f t="shared" si="31"/>
        <v>20</v>
      </c>
      <c r="I58" s="485">
        <f t="shared" si="31"/>
        <v>20</v>
      </c>
      <c r="J58" s="485">
        <f t="shared" si="31"/>
        <v>19</v>
      </c>
      <c r="K58" s="485">
        <f t="shared" si="31"/>
        <v>19</v>
      </c>
      <c r="L58" s="485">
        <f t="shared" si="31"/>
        <v>19</v>
      </c>
      <c r="M58" s="485">
        <f t="shared" si="31"/>
        <v>20</v>
      </c>
      <c r="N58" s="485">
        <f t="shared" si="31"/>
        <v>20</v>
      </c>
      <c r="O58" s="485">
        <f t="shared" si="31"/>
        <v>19</v>
      </c>
      <c r="P58" s="485">
        <f t="shared" si="31"/>
        <v>20</v>
      </c>
      <c r="Q58" s="485">
        <f t="shared" si="31"/>
        <v>22</v>
      </c>
      <c r="R58" s="485">
        <f t="shared" si="31"/>
        <v>0</v>
      </c>
      <c r="S58" s="485">
        <f t="shared" si="31"/>
        <v>20</v>
      </c>
      <c r="T58" s="485">
        <f t="shared" si="31"/>
        <v>22</v>
      </c>
      <c r="U58" s="485">
        <f t="shared" si="31"/>
        <v>0</v>
      </c>
      <c r="V58" s="485">
        <f t="shared" si="31"/>
        <v>0</v>
      </c>
      <c r="W58" s="485">
        <f t="shared" si="31"/>
        <v>0</v>
      </c>
      <c r="X58" s="485">
        <f t="shared" si="31"/>
        <v>0</v>
      </c>
      <c r="Y58" s="485">
        <f t="shared" si="31"/>
        <v>0</v>
      </c>
      <c r="Z58" s="485">
        <f t="shared" si="31"/>
        <v>0</v>
      </c>
      <c r="AA58" s="485">
        <f t="shared" si="31"/>
        <v>0</v>
      </c>
      <c r="AB58" s="485">
        <f t="shared" si="31"/>
        <v>0</v>
      </c>
      <c r="AC58" s="485">
        <f t="shared" si="31"/>
        <v>0</v>
      </c>
      <c r="AD58" s="485">
        <f t="shared" si="31"/>
        <v>0</v>
      </c>
      <c r="AE58" s="485">
        <f t="shared" si="31"/>
        <v>0</v>
      </c>
      <c r="AF58" s="485">
        <f t="shared" si="31"/>
        <v>0</v>
      </c>
      <c r="AG58" s="485">
        <f t="shared" si="31"/>
        <v>0</v>
      </c>
      <c r="AH58" s="485">
        <f t="shared" si="31"/>
        <v>0</v>
      </c>
      <c r="AI58" s="485">
        <f t="shared" si="31"/>
        <v>0</v>
      </c>
      <c r="AJ58" s="485">
        <f t="shared" si="31"/>
        <v>0</v>
      </c>
      <c r="AK58" s="485">
        <f t="shared" si="31"/>
        <v>0</v>
      </c>
      <c r="AL58" s="485">
        <f t="shared" si="31"/>
        <v>0</v>
      </c>
      <c r="AM58" s="485">
        <f t="shared" si="31"/>
        <v>0</v>
      </c>
      <c r="AN58" s="485">
        <f t="shared" si="31"/>
        <v>0</v>
      </c>
      <c r="AO58" s="485">
        <f t="shared" si="31"/>
        <v>0</v>
      </c>
      <c r="AP58" s="485">
        <f t="shared" si="31"/>
        <v>0</v>
      </c>
      <c r="AQ58" s="485">
        <f t="shared" si="31"/>
        <v>0</v>
      </c>
      <c r="AR58" s="485">
        <f t="shared" si="31"/>
        <v>0</v>
      </c>
      <c r="AS58" s="485">
        <f t="shared" si="31"/>
        <v>0</v>
      </c>
      <c r="AT58" s="485">
        <f t="shared" si="31"/>
        <v>0</v>
      </c>
      <c r="AU58" s="485">
        <f t="shared" si="31"/>
        <v>0</v>
      </c>
      <c r="AV58" s="485">
        <f t="shared" si="31"/>
        <v>0</v>
      </c>
      <c r="AW58" s="485">
        <f t="shared" si="31"/>
        <v>0</v>
      </c>
      <c r="AX58" s="485">
        <f t="shared" si="31"/>
        <v>0</v>
      </c>
      <c r="AY58" s="485">
        <f t="shared" si="31"/>
        <v>0</v>
      </c>
      <c r="AZ58" s="485">
        <f t="shared" si="31"/>
        <v>0</v>
      </c>
      <c r="BA58" s="485">
        <f t="shared" si="31"/>
        <v>0</v>
      </c>
      <c r="BB58" s="485">
        <f t="shared" si="31"/>
        <v>0</v>
      </c>
      <c r="BC58" s="485">
        <f t="shared" si="31"/>
        <v>0</v>
      </c>
      <c r="BD58" s="485">
        <f t="shared" si="31"/>
        <v>0</v>
      </c>
      <c r="BE58" s="485">
        <f t="shared" si="31"/>
        <v>0</v>
      </c>
      <c r="BF58" s="474">
        <f aca="true" t="shared" si="32" ref="BF58:BF87">SUM(E58:BE58)</f>
        <v>304</v>
      </c>
    </row>
    <row r="59" spans="1:58" ht="14.25" customHeight="1">
      <c r="A59" s="613"/>
      <c r="B59" s="584"/>
      <c r="C59" s="584"/>
      <c r="D59" s="13" t="s">
        <v>118</v>
      </c>
      <c r="E59" s="83">
        <f>E61+E63+E65+E67+E69+E71</f>
        <v>8</v>
      </c>
      <c r="F59" s="83">
        <f aca="true" t="shared" si="33" ref="F59:BE59">F61+F63+F65+F67+F69+F71</f>
        <v>8</v>
      </c>
      <c r="G59" s="83">
        <f t="shared" si="33"/>
        <v>8</v>
      </c>
      <c r="H59" s="83">
        <f t="shared" si="33"/>
        <v>8.5</v>
      </c>
      <c r="I59" s="83">
        <f t="shared" si="33"/>
        <v>8</v>
      </c>
      <c r="J59" s="83">
        <f t="shared" si="33"/>
        <v>6.5</v>
      </c>
      <c r="K59" s="83">
        <f t="shared" si="33"/>
        <v>8.5</v>
      </c>
      <c r="L59" s="83">
        <f t="shared" si="33"/>
        <v>7</v>
      </c>
      <c r="M59" s="83">
        <f t="shared" si="33"/>
        <v>8.5</v>
      </c>
      <c r="N59" s="83">
        <f t="shared" si="33"/>
        <v>8</v>
      </c>
      <c r="O59" s="83">
        <f t="shared" si="33"/>
        <v>7.5</v>
      </c>
      <c r="P59" s="83">
        <f t="shared" si="33"/>
        <v>9</v>
      </c>
      <c r="Q59" s="83">
        <f t="shared" si="33"/>
        <v>9.5</v>
      </c>
      <c r="R59" s="83">
        <f t="shared" si="33"/>
        <v>0</v>
      </c>
      <c r="S59" s="83">
        <f t="shared" si="33"/>
        <v>9</v>
      </c>
      <c r="T59" s="83">
        <f t="shared" si="33"/>
        <v>10</v>
      </c>
      <c r="U59" s="83">
        <f t="shared" si="33"/>
        <v>0</v>
      </c>
      <c r="V59" s="83">
        <f t="shared" si="33"/>
        <v>0</v>
      </c>
      <c r="W59" s="83">
        <f t="shared" si="33"/>
        <v>0</v>
      </c>
      <c r="X59" s="83">
        <f t="shared" si="33"/>
        <v>0</v>
      </c>
      <c r="Y59" s="83">
        <f t="shared" si="33"/>
        <v>0</v>
      </c>
      <c r="Z59" s="83">
        <f t="shared" si="33"/>
        <v>0</v>
      </c>
      <c r="AA59" s="83">
        <f t="shared" si="33"/>
        <v>0</v>
      </c>
      <c r="AB59" s="83">
        <f t="shared" si="33"/>
        <v>0</v>
      </c>
      <c r="AC59" s="83">
        <f t="shared" si="33"/>
        <v>0</v>
      </c>
      <c r="AD59" s="83">
        <f t="shared" si="33"/>
        <v>0</v>
      </c>
      <c r="AE59" s="83">
        <f t="shared" si="33"/>
        <v>0</v>
      </c>
      <c r="AF59" s="83">
        <f t="shared" si="33"/>
        <v>0</v>
      </c>
      <c r="AG59" s="83">
        <f t="shared" si="33"/>
        <v>0</v>
      </c>
      <c r="AH59" s="83">
        <f t="shared" si="33"/>
        <v>0</v>
      </c>
      <c r="AI59" s="83">
        <f t="shared" si="33"/>
        <v>0</v>
      </c>
      <c r="AJ59" s="83">
        <f t="shared" si="33"/>
        <v>0</v>
      </c>
      <c r="AK59" s="83">
        <f t="shared" si="33"/>
        <v>0</v>
      </c>
      <c r="AL59" s="83">
        <f t="shared" si="33"/>
        <v>0</v>
      </c>
      <c r="AM59" s="83">
        <f t="shared" si="33"/>
        <v>0</v>
      </c>
      <c r="AN59" s="83">
        <f t="shared" si="33"/>
        <v>0</v>
      </c>
      <c r="AO59" s="83">
        <f t="shared" si="33"/>
        <v>0</v>
      </c>
      <c r="AP59" s="83">
        <f t="shared" si="33"/>
        <v>0</v>
      </c>
      <c r="AQ59" s="83">
        <f t="shared" si="33"/>
        <v>0</v>
      </c>
      <c r="AR59" s="83">
        <f t="shared" si="33"/>
        <v>0</v>
      </c>
      <c r="AS59" s="83">
        <f t="shared" si="33"/>
        <v>0</v>
      </c>
      <c r="AT59" s="83">
        <f t="shared" si="33"/>
        <v>0</v>
      </c>
      <c r="AU59" s="83">
        <f t="shared" si="33"/>
        <v>0</v>
      </c>
      <c r="AV59" s="83">
        <f t="shared" si="33"/>
        <v>0</v>
      </c>
      <c r="AW59" s="83">
        <f t="shared" si="33"/>
        <v>0</v>
      </c>
      <c r="AX59" s="83">
        <f t="shared" si="33"/>
        <v>0</v>
      </c>
      <c r="AY59" s="83">
        <f t="shared" si="33"/>
        <v>0</v>
      </c>
      <c r="AZ59" s="83">
        <f t="shared" si="33"/>
        <v>0</v>
      </c>
      <c r="BA59" s="83">
        <f t="shared" si="33"/>
        <v>0</v>
      </c>
      <c r="BB59" s="83">
        <f t="shared" si="33"/>
        <v>0</v>
      </c>
      <c r="BC59" s="83">
        <f t="shared" si="33"/>
        <v>0</v>
      </c>
      <c r="BD59" s="83">
        <f t="shared" si="33"/>
        <v>0</v>
      </c>
      <c r="BE59" s="83">
        <f t="shared" si="33"/>
        <v>0</v>
      </c>
      <c r="BF59" s="442">
        <f t="shared" si="32"/>
        <v>124</v>
      </c>
    </row>
    <row r="60" spans="1:58" ht="9.75" customHeight="1">
      <c r="A60" s="613"/>
      <c r="B60" s="579" t="s">
        <v>20</v>
      </c>
      <c r="C60" s="590" t="s">
        <v>21</v>
      </c>
      <c r="D60" s="72" t="s">
        <v>117</v>
      </c>
      <c r="E60" s="85">
        <v>6</v>
      </c>
      <c r="F60" s="85">
        <v>6</v>
      </c>
      <c r="G60" s="85">
        <v>6</v>
      </c>
      <c r="H60" s="85">
        <v>6</v>
      </c>
      <c r="I60" s="85">
        <v>6</v>
      </c>
      <c r="J60" s="85">
        <v>6</v>
      </c>
      <c r="K60" s="85">
        <v>6</v>
      </c>
      <c r="L60" s="85">
        <v>6</v>
      </c>
      <c r="M60" s="85">
        <v>6</v>
      </c>
      <c r="N60" s="85">
        <v>5</v>
      </c>
      <c r="O60" s="85">
        <v>6</v>
      </c>
      <c r="P60" s="85">
        <v>6</v>
      </c>
      <c r="Q60" s="85">
        <v>8</v>
      </c>
      <c r="R60" s="85"/>
      <c r="S60" s="85">
        <v>6</v>
      </c>
      <c r="T60" s="85">
        <v>4</v>
      </c>
      <c r="U60" s="85"/>
      <c r="V60" s="92">
        <v>0</v>
      </c>
      <c r="W60" s="92">
        <v>0</v>
      </c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4"/>
      <c r="AS60" s="84"/>
      <c r="AT60" s="87"/>
      <c r="AU60" s="85"/>
      <c r="AV60" s="92">
        <v>0</v>
      </c>
      <c r="AW60" s="85"/>
      <c r="AX60" s="85"/>
      <c r="AY60" s="85"/>
      <c r="AZ60" s="85"/>
      <c r="BA60" s="85"/>
      <c r="BB60" s="85"/>
      <c r="BC60" s="85"/>
      <c r="BD60" s="85"/>
      <c r="BE60" s="85"/>
      <c r="BF60" s="252">
        <f t="shared" si="32"/>
        <v>89</v>
      </c>
    </row>
    <row r="61" spans="1:58" ht="9.75" customHeight="1">
      <c r="A61" s="613"/>
      <c r="B61" s="579"/>
      <c r="C61" s="590"/>
      <c r="D61" s="72" t="s">
        <v>118</v>
      </c>
      <c r="E61" s="84">
        <v>2</v>
      </c>
      <c r="F61" s="84">
        <v>2</v>
      </c>
      <c r="G61" s="84">
        <v>2</v>
      </c>
      <c r="H61" s="84">
        <v>3</v>
      </c>
      <c r="I61" s="84">
        <v>2</v>
      </c>
      <c r="J61" s="84">
        <v>2</v>
      </c>
      <c r="K61" s="84">
        <v>2</v>
      </c>
      <c r="L61" s="84">
        <v>2</v>
      </c>
      <c r="M61" s="84">
        <v>2</v>
      </c>
      <c r="N61" s="84">
        <v>2</v>
      </c>
      <c r="O61" s="84">
        <v>2</v>
      </c>
      <c r="P61" s="84">
        <v>3</v>
      </c>
      <c r="Q61" s="84">
        <v>3</v>
      </c>
      <c r="R61" s="84"/>
      <c r="S61" s="84">
        <v>2</v>
      </c>
      <c r="T61" s="84">
        <v>2</v>
      </c>
      <c r="U61" s="84"/>
      <c r="V61" s="92">
        <v>0</v>
      </c>
      <c r="W61" s="92">
        <v>0</v>
      </c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4"/>
      <c r="AI61" s="84"/>
      <c r="AJ61" s="84"/>
      <c r="AK61" s="84"/>
      <c r="AL61" s="85"/>
      <c r="AM61" s="84"/>
      <c r="AN61" s="84"/>
      <c r="AO61" s="84"/>
      <c r="AP61" s="84"/>
      <c r="AQ61" s="84"/>
      <c r="AR61" s="84"/>
      <c r="AS61" s="84"/>
      <c r="AT61" s="87"/>
      <c r="AU61" s="85"/>
      <c r="AV61" s="92">
        <v>0</v>
      </c>
      <c r="AW61" s="85"/>
      <c r="AX61" s="85"/>
      <c r="AY61" s="85"/>
      <c r="AZ61" s="85"/>
      <c r="BA61" s="85"/>
      <c r="BB61" s="85"/>
      <c r="BC61" s="85"/>
      <c r="BD61" s="85"/>
      <c r="BE61" s="85"/>
      <c r="BF61" s="253">
        <f t="shared" si="32"/>
        <v>33</v>
      </c>
    </row>
    <row r="62" spans="1:58" ht="9.75" customHeight="1">
      <c r="A62" s="613"/>
      <c r="B62" s="579" t="s">
        <v>22</v>
      </c>
      <c r="C62" s="590" t="s">
        <v>23</v>
      </c>
      <c r="D62" s="72" t="s">
        <v>117</v>
      </c>
      <c r="E62" s="85">
        <v>3</v>
      </c>
      <c r="F62" s="85">
        <v>3</v>
      </c>
      <c r="G62" s="85">
        <v>3</v>
      </c>
      <c r="H62" s="85">
        <v>3</v>
      </c>
      <c r="I62" s="85">
        <v>3</v>
      </c>
      <c r="J62" s="85">
        <v>3</v>
      </c>
      <c r="K62" s="85">
        <v>3</v>
      </c>
      <c r="L62" s="85">
        <v>3</v>
      </c>
      <c r="M62" s="85">
        <v>4</v>
      </c>
      <c r="N62" s="85">
        <v>4</v>
      </c>
      <c r="O62" s="85">
        <v>4</v>
      </c>
      <c r="P62" s="85">
        <v>4</v>
      </c>
      <c r="Q62" s="85">
        <v>4</v>
      </c>
      <c r="R62" s="85"/>
      <c r="S62" s="85">
        <v>2</v>
      </c>
      <c r="T62" s="85">
        <v>4</v>
      </c>
      <c r="U62" s="85"/>
      <c r="V62" s="92">
        <v>0</v>
      </c>
      <c r="W62" s="92">
        <v>0</v>
      </c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7"/>
      <c r="AU62" s="85"/>
      <c r="AV62" s="92">
        <v>0</v>
      </c>
      <c r="AW62" s="85"/>
      <c r="AX62" s="85"/>
      <c r="AY62" s="85"/>
      <c r="AZ62" s="85"/>
      <c r="BA62" s="85"/>
      <c r="BB62" s="85"/>
      <c r="BC62" s="85"/>
      <c r="BD62" s="85"/>
      <c r="BE62" s="85"/>
      <c r="BF62" s="252">
        <f t="shared" si="32"/>
        <v>50</v>
      </c>
    </row>
    <row r="63" spans="1:58" ht="9.75" customHeight="1">
      <c r="A63" s="613"/>
      <c r="B63" s="579"/>
      <c r="C63" s="590"/>
      <c r="D63" s="72" t="s">
        <v>118</v>
      </c>
      <c r="E63" s="84">
        <v>1.5</v>
      </c>
      <c r="F63" s="84">
        <v>1.5</v>
      </c>
      <c r="G63" s="84">
        <v>1.5</v>
      </c>
      <c r="H63" s="84">
        <v>1.5</v>
      </c>
      <c r="I63" s="84">
        <v>1.5</v>
      </c>
      <c r="J63" s="84">
        <v>1.5</v>
      </c>
      <c r="K63" s="84">
        <v>1.5</v>
      </c>
      <c r="L63" s="84">
        <v>1.5</v>
      </c>
      <c r="M63" s="84">
        <v>1.5</v>
      </c>
      <c r="N63" s="84">
        <v>1.5</v>
      </c>
      <c r="O63" s="84">
        <v>2</v>
      </c>
      <c r="P63" s="84">
        <v>2</v>
      </c>
      <c r="Q63" s="84">
        <v>2</v>
      </c>
      <c r="R63" s="84"/>
      <c r="S63" s="84">
        <v>1</v>
      </c>
      <c r="T63" s="84">
        <v>2</v>
      </c>
      <c r="U63" s="85"/>
      <c r="V63" s="92">
        <v>0</v>
      </c>
      <c r="W63" s="92">
        <v>0</v>
      </c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4"/>
      <c r="AR63" s="84"/>
      <c r="AS63" s="84"/>
      <c r="AT63" s="84"/>
      <c r="AU63" s="85"/>
      <c r="AV63" s="92">
        <v>0</v>
      </c>
      <c r="AW63" s="85"/>
      <c r="AX63" s="85"/>
      <c r="AY63" s="85"/>
      <c r="AZ63" s="85"/>
      <c r="BA63" s="85"/>
      <c r="BB63" s="85"/>
      <c r="BC63" s="85"/>
      <c r="BD63" s="85"/>
      <c r="BE63" s="85"/>
      <c r="BF63" s="253">
        <f t="shared" si="32"/>
        <v>24</v>
      </c>
    </row>
    <row r="64" spans="1:58" ht="9.75" customHeight="1">
      <c r="A64" s="613"/>
      <c r="B64" s="579" t="s">
        <v>24</v>
      </c>
      <c r="C64" s="590" t="s">
        <v>25</v>
      </c>
      <c r="D64" s="72" t="s">
        <v>117</v>
      </c>
      <c r="E64" s="84">
        <v>3</v>
      </c>
      <c r="F64" s="84">
        <v>2</v>
      </c>
      <c r="G64" s="84">
        <v>4</v>
      </c>
      <c r="H64" s="84">
        <v>2</v>
      </c>
      <c r="I64" s="84">
        <v>2</v>
      </c>
      <c r="J64" s="84">
        <v>2</v>
      </c>
      <c r="K64" s="84">
        <v>2</v>
      </c>
      <c r="L64" s="84">
        <v>2</v>
      </c>
      <c r="M64" s="84">
        <v>2</v>
      </c>
      <c r="N64" s="84">
        <v>2</v>
      </c>
      <c r="O64" s="84">
        <v>2</v>
      </c>
      <c r="P64" s="84">
        <v>2</v>
      </c>
      <c r="Q64" s="84">
        <v>2</v>
      </c>
      <c r="R64" s="84"/>
      <c r="S64" s="84">
        <v>2</v>
      </c>
      <c r="T64" s="84">
        <v>4</v>
      </c>
      <c r="U64" s="84"/>
      <c r="V64" s="92">
        <v>0</v>
      </c>
      <c r="W64" s="92">
        <v>0</v>
      </c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8"/>
      <c r="AU64" s="85"/>
      <c r="AV64" s="92">
        <v>0</v>
      </c>
      <c r="AW64" s="85"/>
      <c r="AX64" s="85"/>
      <c r="AY64" s="85"/>
      <c r="AZ64" s="85"/>
      <c r="BA64" s="85"/>
      <c r="BB64" s="85"/>
      <c r="BC64" s="85"/>
      <c r="BD64" s="85"/>
      <c r="BE64" s="85"/>
      <c r="BF64" s="252">
        <f t="shared" si="32"/>
        <v>35</v>
      </c>
    </row>
    <row r="65" spans="1:58" ht="9.75" customHeight="1">
      <c r="A65" s="613"/>
      <c r="B65" s="579"/>
      <c r="C65" s="590"/>
      <c r="D65" s="72" t="s">
        <v>118</v>
      </c>
      <c r="E65" s="84">
        <v>1</v>
      </c>
      <c r="F65" s="84">
        <v>1</v>
      </c>
      <c r="G65" s="84">
        <v>1</v>
      </c>
      <c r="H65" s="84">
        <v>0.5</v>
      </c>
      <c r="I65" s="84">
        <v>1</v>
      </c>
      <c r="J65" s="84"/>
      <c r="K65" s="84">
        <v>1</v>
      </c>
      <c r="L65" s="84"/>
      <c r="M65" s="84">
        <v>1</v>
      </c>
      <c r="N65" s="84">
        <v>1</v>
      </c>
      <c r="O65" s="84">
        <v>1</v>
      </c>
      <c r="P65" s="84">
        <v>0.5</v>
      </c>
      <c r="Q65" s="84">
        <v>1</v>
      </c>
      <c r="R65" s="84"/>
      <c r="S65" s="84">
        <v>1</v>
      </c>
      <c r="T65" s="84">
        <v>1</v>
      </c>
      <c r="U65" s="85"/>
      <c r="V65" s="92">
        <v>0</v>
      </c>
      <c r="W65" s="92">
        <v>0</v>
      </c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4"/>
      <c r="AP65" s="84"/>
      <c r="AQ65" s="84"/>
      <c r="AR65" s="86"/>
      <c r="AS65" s="84"/>
      <c r="AT65" s="87"/>
      <c r="AU65" s="85"/>
      <c r="AV65" s="92">
        <v>0</v>
      </c>
      <c r="AW65" s="85"/>
      <c r="AX65" s="85"/>
      <c r="AY65" s="85"/>
      <c r="AZ65" s="85"/>
      <c r="BA65" s="85"/>
      <c r="BB65" s="85"/>
      <c r="BC65" s="85"/>
      <c r="BD65" s="85"/>
      <c r="BE65" s="85"/>
      <c r="BF65" s="253">
        <f t="shared" si="32"/>
        <v>12</v>
      </c>
    </row>
    <row r="66" spans="1:58" ht="9.75" customHeight="1">
      <c r="A66" s="613"/>
      <c r="B66" s="579" t="s">
        <v>26</v>
      </c>
      <c r="C66" s="590" t="s">
        <v>161</v>
      </c>
      <c r="D66" s="72" t="s">
        <v>117</v>
      </c>
      <c r="E66" s="84">
        <v>4</v>
      </c>
      <c r="F66" s="84">
        <v>4</v>
      </c>
      <c r="G66" s="84">
        <v>4</v>
      </c>
      <c r="H66" s="84">
        <v>4</v>
      </c>
      <c r="I66" s="84">
        <v>4</v>
      </c>
      <c r="J66" s="84">
        <v>3</v>
      </c>
      <c r="K66" s="84">
        <v>3</v>
      </c>
      <c r="L66" s="84">
        <v>3</v>
      </c>
      <c r="M66" s="84">
        <v>3</v>
      </c>
      <c r="N66" s="84">
        <v>4</v>
      </c>
      <c r="O66" s="84">
        <v>2</v>
      </c>
      <c r="P66" s="84">
        <v>3</v>
      </c>
      <c r="Q66" s="84">
        <v>3</v>
      </c>
      <c r="R66" s="84"/>
      <c r="S66" s="84">
        <v>4</v>
      </c>
      <c r="T66" s="84">
        <v>2</v>
      </c>
      <c r="U66" s="84"/>
      <c r="V66" s="92">
        <v>0</v>
      </c>
      <c r="W66" s="92">
        <v>0</v>
      </c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8"/>
      <c r="AU66" s="85"/>
      <c r="AV66" s="92">
        <v>0</v>
      </c>
      <c r="AW66" s="85"/>
      <c r="AX66" s="85"/>
      <c r="AY66" s="85"/>
      <c r="AZ66" s="85"/>
      <c r="BA66" s="85"/>
      <c r="BB66" s="85"/>
      <c r="BC66" s="85"/>
      <c r="BD66" s="85"/>
      <c r="BE66" s="85"/>
      <c r="BF66" s="252">
        <f t="shared" si="32"/>
        <v>50</v>
      </c>
    </row>
    <row r="67" spans="1:58" ht="9.75" customHeight="1">
      <c r="A67" s="613"/>
      <c r="B67" s="579"/>
      <c r="C67" s="590"/>
      <c r="D67" s="72" t="s">
        <v>118</v>
      </c>
      <c r="E67" s="84">
        <v>1</v>
      </c>
      <c r="F67" s="84">
        <v>1</v>
      </c>
      <c r="G67" s="84">
        <v>1</v>
      </c>
      <c r="H67" s="84">
        <v>1</v>
      </c>
      <c r="I67" s="84">
        <v>1</v>
      </c>
      <c r="J67" s="84">
        <v>0.5</v>
      </c>
      <c r="K67" s="84">
        <v>1</v>
      </c>
      <c r="L67" s="84">
        <v>0.5</v>
      </c>
      <c r="M67" s="84">
        <v>1</v>
      </c>
      <c r="N67" s="84">
        <v>1</v>
      </c>
      <c r="O67" s="84"/>
      <c r="P67" s="84">
        <v>1</v>
      </c>
      <c r="Q67" s="84">
        <v>1</v>
      </c>
      <c r="R67" s="84"/>
      <c r="S67" s="84">
        <v>2</v>
      </c>
      <c r="T67" s="84">
        <v>1</v>
      </c>
      <c r="U67" s="84"/>
      <c r="V67" s="92">
        <v>0</v>
      </c>
      <c r="W67" s="92">
        <v>0</v>
      </c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92">
        <v>0</v>
      </c>
      <c r="AW67" s="85"/>
      <c r="AX67" s="85"/>
      <c r="AY67" s="85"/>
      <c r="AZ67" s="85"/>
      <c r="BA67" s="85"/>
      <c r="BB67" s="85"/>
      <c r="BC67" s="85"/>
      <c r="BD67" s="85"/>
      <c r="BE67" s="85"/>
      <c r="BF67" s="253">
        <f t="shared" si="32"/>
        <v>14</v>
      </c>
    </row>
    <row r="68" spans="1:59" s="10" customFormat="1" ht="14.25" customHeight="1">
      <c r="A68" s="613"/>
      <c r="B68" s="588" t="s">
        <v>50</v>
      </c>
      <c r="C68" s="586" t="s">
        <v>119</v>
      </c>
      <c r="D68" s="76" t="s">
        <v>117</v>
      </c>
      <c r="E68" s="87">
        <v>2</v>
      </c>
      <c r="F68" s="87">
        <v>2</v>
      </c>
      <c r="G68" s="87">
        <v>2</v>
      </c>
      <c r="H68" s="87">
        <v>2</v>
      </c>
      <c r="I68" s="87">
        <v>2</v>
      </c>
      <c r="J68" s="87">
        <v>2</v>
      </c>
      <c r="K68" s="87">
        <v>2</v>
      </c>
      <c r="L68" s="87">
        <v>2</v>
      </c>
      <c r="M68" s="87">
        <v>2</v>
      </c>
      <c r="N68" s="87">
        <v>2</v>
      </c>
      <c r="O68" s="87">
        <v>2</v>
      </c>
      <c r="P68" s="87">
        <v>2</v>
      </c>
      <c r="Q68" s="87">
        <v>2</v>
      </c>
      <c r="R68" s="87"/>
      <c r="S68" s="87">
        <v>2</v>
      </c>
      <c r="T68" s="87">
        <v>4</v>
      </c>
      <c r="U68" s="87"/>
      <c r="V68" s="424">
        <v>0</v>
      </c>
      <c r="W68" s="424">
        <v>0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480">
        <v>0</v>
      </c>
      <c r="AW68" s="471"/>
      <c r="AX68" s="88"/>
      <c r="AY68" s="88"/>
      <c r="AZ68" s="88"/>
      <c r="BA68" s="88"/>
      <c r="BB68" s="88"/>
      <c r="BC68" s="88"/>
      <c r="BD68" s="88"/>
      <c r="BE68" s="88"/>
      <c r="BF68" s="253">
        <f>SUM(E68:BE68)</f>
        <v>32</v>
      </c>
      <c r="BG68" s="1"/>
    </row>
    <row r="69" spans="1:59" s="10" customFormat="1" ht="15.75" customHeight="1">
      <c r="A69" s="613"/>
      <c r="B69" s="589"/>
      <c r="C69" s="587"/>
      <c r="D69" s="76" t="s">
        <v>118</v>
      </c>
      <c r="E69" s="88">
        <v>1</v>
      </c>
      <c r="F69" s="88">
        <v>1</v>
      </c>
      <c r="G69" s="88">
        <v>1</v>
      </c>
      <c r="H69" s="88">
        <v>1</v>
      </c>
      <c r="I69" s="88">
        <v>1</v>
      </c>
      <c r="J69" s="88">
        <v>1</v>
      </c>
      <c r="K69" s="88">
        <v>1</v>
      </c>
      <c r="L69" s="88">
        <v>1</v>
      </c>
      <c r="M69" s="88">
        <v>1</v>
      </c>
      <c r="N69" s="88">
        <v>1</v>
      </c>
      <c r="O69" s="88">
        <v>1</v>
      </c>
      <c r="P69" s="88">
        <v>1</v>
      </c>
      <c r="Q69" s="88">
        <v>1</v>
      </c>
      <c r="R69" s="88"/>
      <c r="S69" s="88">
        <v>1</v>
      </c>
      <c r="T69" s="88">
        <v>2</v>
      </c>
      <c r="U69" s="88"/>
      <c r="V69" s="424">
        <v>0</v>
      </c>
      <c r="W69" s="424">
        <v>0</v>
      </c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480">
        <v>0</v>
      </c>
      <c r="AW69" s="471"/>
      <c r="AX69" s="88"/>
      <c r="AY69" s="88"/>
      <c r="AZ69" s="88"/>
      <c r="BA69" s="88"/>
      <c r="BB69" s="88"/>
      <c r="BC69" s="88"/>
      <c r="BD69" s="88"/>
      <c r="BE69" s="88"/>
      <c r="BF69" s="253">
        <f>SUM(E69:BE69)</f>
        <v>16</v>
      </c>
      <c r="BG69" s="1"/>
    </row>
    <row r="70" spans="1:58" ht="9.75" customHeight="1">
      <c r="A70" s="613"/>
      <c r="B70" s="579" t="s">
        <v>51</v>
      </c>
      <c r="C70" s="590" t="s">
        <v>31</v>
      </c>
      <c r="D70" s="72" t="s">
        <v>117</v>
      </c>
      <c r="E70" s="84">
        <v>4</v>
      </c>
      <c r="F70" s="84">
        <v>3</v>
      </c>
      <c r="G70" s="84">
        <v>3</v>
      </c>
      <c r="H70" s="84">
        <v>3</v>
      </c>
      <c r="I70" s="84">
        <v>3</v>
      </c>
      <c r="J70" s="84">
        <v>3</v>
      </c>
      <c r="K70" s="84">
        <v>3</v>
      </c>
      <c r="L70" s="84">
        <v>3</v>
      </c>
      <c r="M70" s="84">
        <v>3</v>
      </c>
      <c r="N70" s="84">
        <v>3</v>
      </c>
      <c r="O70" s="84">
        <v>3</v>
      </c>
      <c r="P70" s="84">
        <v>3</v>
      </c>
      <c r="Q70" s="84">
        <v>3</v>
      </c>
      <c r="R70" s="84"/>
      <c r="S70" s="84">
        <v>4</v>
      </c>
      <c r="T70" s="84">
        <v>4</v>
      </c>
      <c r="U70" s="84"/>
      <c r="V70" s="92">
        <v>0</v>
      </c>
      <c r="W70" s="92">
        <v>0</v>
      </c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92">
        <v>0</v>
      </c>
      <c r="AW70" s="85"/>
      <c r="AX70" s="85"/>
      <c r="AY70" s="85"/>
      <c r="AZ70" s="85"/>
      <c r="BA70" s="85"/>
      <c r="BB70" s="85"/>
      <c r="BC70" s="85"/>
      <c r="BD70" s="85"/>
      <c r="BE70" s="85"/>
      <c r="BF70" s="252">
        <f t="shared" si="32"/>
        <v>48</v>
      </c>
    </row>
    <row r="71" spans="1:58" ht="9.75" customHeight="1">
      <c r="A71" s="613"/>
      <c r="B71" s="579"/>
      <c r="C71" s="590"/>
      <c r="D71" s="72" t="s">
        <v>118</v>
      </c>
      <c r="E71" s="84">
        <v>1.5</v>
      </c>
      <c r="F71" s="84">
        <v>1.5</v>
      </c>
      <c r="G71" s="84">
        <v>1.5</v>
      </c>
      <c r="H71" s="84">
        <v>1.5</v>
      </c>
      <c r="I71" s="84">
        <v>1.5</v>
      </c>
      <c r="J71" s="84">
        <v>1.5</v>
      </c>
      <c r="K71" s="84">
        <v>2</v>
      </c>
      <c r="L71" s="84">
        <v>2</v>
      </c>
      <c r="M71" s="84">
        <v>2</v>
      </c>
      <c r="N71" s="84">
        <v>1.5</v>
      </c>
      <c r="O71" s="84">
        <v>1.5</v>
      </c>
      <c r="P71" s="84">
        <v>1.5</v>
      </c>
      <c r="Q71" s="84">
        <v>1.5</v>
      </c>
      <c r="R71" s="84"/>
      <c r="S71" s="84">
        <v>2</v>
      </c>
      <c r="T71" s="84">
        <v>2</v>
      </c>
      <c r="U71" s="84"/>
      <c r="V71" s="92">
        <v>0</v>
      </c>
      <c r="W71" s="92">
        <v>0</v>
      </c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92">
        <v>0</v>
      </c>
      <c r="AW71" s="85"/>
      <c r="AX71" s="85"/>
      <c r="AY71" s="85"/>
      <c r="AZ71" s="85"/>
      <c r="BA71" s="85"/>
      <c r="BB71" s="85"/>
      <c r="BC71" s="85"/>
      <c r="BD71" s="85"/>
      <c r="BE71" s="85"/>
      <c r="BF71" s="253">
        <f t="shared" si="32"/>
        <v>25</v>
      </c>
    </row>
    <row r="72" spans="1:58" ht="12.75" customHeight="1">
      <c r="A72" s="613"/>
      <c r="B72" s="584" t="s">
        <v>52</v>
      </c>
      <c r="C72" s="584" t="s">
        <v>167</v>
      </c>
      <c r="D72" s="13" t="s">
        <v>117</v>
      </c>
      <c r="E72" s="83">
        <f>E74+E76+E78</f>
        <v>8</v>
      </c>
      <c r="F72" s="83">
        <f aca="true" t="shared" si="34" ref="F72:BE72">F74+F76+F78</f>
        <v>10</v>
      </c>
      <c r="G72" s="83">
        <f t="shared" si="34"/>
        <v>8</v>
      </c>
      <c r="H72" s="83">
        <f t="shared" si="34"/>
        <v>10</v>
      </c>
      <c r="I72" s="83">
        <f t="shared" si="34"/>
        <v>8</v>
      </c>
      <c r="J72" s="83">
        <f t="shared" si="34"/>
        <v>11</v>
      </c>
      <c r="K72" s="83">
        <f t="shared" si="34"/>
        <v>9</v>
      </c>
      <c r="L72" s="83">
        <f t="shared" si="34"/>
        <v>11</v>
      </c>
      <c r="M72" s="83">
        <f t="shared" si="34"/>
        <v>9</v>
      </c>
      <c r="N72" s="83">
        <f t="shared" si="34"/>
        <v>10</v>
      </c>
      <c r="O72" s="83">
        <f t="shared" si="34"/>
        <v>11</v>
      </c>
      <c r="P72" s="83">
        <f t="shared" si="34"/>
        <v>10</v>
      </c>
      <c r="Q72" s="83">
        <f t="shared" si="34"/>
        <v>8</v>
      </c>
      <c r="R72" s="83">
        <f t="shared" si="34"/>
        <v>0</v>
      </c>
      <c r="S72" s="83">
        <f t="shared" si="34"/>
        <v>10</v>
      </c>
      <c r="T72" s="83">
        <f t="shared" si="34"/>
        <v>8</v>
      </c>
      <c r="U72" s="83">
        <f t="shared" si="34"/>
        <v>0</v>
      </c>
      <c r="V72" s="83">
        <f t="shared" si="34"/>
        <v>0</v>
      </c>
      <c r="W72" s="83">
        <f t="shared" si="34"/>
        <v>0</v>
      </c>
      <c r="X72" s="83">
        <f t="shared" si="34"/>
        <v>4</v>
      </c>
      <c r="Y72" s="83">
        <f t="shared" si="34"/>
        <v>4</v>
      </c>
      <c r="Z72" s="83">
        <f t="shared" si="34"/>
        <v>4</v>
      </c>
      <c r="AA72" s="83">
        <f t="shared" si="34"/>
        <v>4</v>
      </c>
      <c r="AB72" s="83">
        <f t="shared" si="34"/>
        <v>4</v>
      </c>
      <c r="AC72" s="83">
        <f t="shared" si="34"/>
        <v>4</v>
      </c>
      <c r="AD72" s="83">
        <f t="shared" si="34"/>
        <v>4</v>
      </c>
      <c r="AE72" s="83">
        <f t="shared" si="34"/>
        <v>4</v>
      </c>
      <c r="AF72" s="83">
        <f t="shared" si="34"/>
        <v>4</v>
      </c>
      <c r="AG72" s="83">
        <f t="shared" si="34"/>
        <v>4</v>
      </c>
      <c r="AH72" s="83">
        <f t="shared" si="34"/>
        <v>4</v>
      </c>
      <c r="AI72" s="83">
        <f t="shared" si="34"/>
        <v>4</v>
      </c>
      <c r="AJ72" s="83">
        <f t="shared" si="34"/>
        <v>4</v>
      </c>
      <c r="AK72" s="83">
        <f t="shared" si="34"/>
        <v>4</v>
      </c>
      <c r="AL72" s="83">
        <f t="shared" si="34"/>
        <v>2</v>
      </c>
      <c r="AM72" s="83">
        <f t="shared" si="34"/>
        <v>0</v>
      </c>
      <c r="AN72" s="83">
        <f t="shared" si="34"/>
        <v>0</v>
      </c>
      <c r="AO72" s="83">
        <f t="shared" si="34"/>
        <v>0</v>
      </c>
      <c r="AP72" s="83">
        <f t="shared" si="34"/>
        <v>0</v>
      </c>
      <c r="AQ72" s="83">
        <f t="shared" si="34"/>
        <v>0</v>
      </c>
      <c r="AR72" s="83">
        <f t="shared" si="34"/>
        <v>0</v>
      </c>
      <c r="AS72" s="83">
        <f t="shared" si="34"/>
        <v>0</v>
      </c>
      <c r="AT72" s="83">
        <f t="shared" si="34"/>
        <v>0</v>
      </c>
      <c r="AU72" s="83">
        <f t="shared" si="34"/>
        <v>0</v>
      </c>
      <c r="AV72" s="83">
        <f t="shared" si="34"/>
        <v>0</v>
      </c>
      <c r="AW72" s="83">
        <f t="shared" si="34"/>
        <v>0</v>
      </c>
      <c r="AX72" s="83">
        <f t="shared" si="34"/>
        <v>0</v>
      </c>
      <c r="AY72" s="83">
        <f t="shared" si="34"/>
        <v>0</v>
      </c>
      <c r="AZ72" s="83">
        <f t="shared" si="34"/>
        <v>0</v>
      </c>
      <c r="BA72" s="83">
        <f t="shared" si="34"/>
        <v>0</v>
      </c>
      <c r="BB72" s="83">
        <f t="shared" si="34"/>
        <v>0</v>
      </c>
      <c r="BC72" s="83">
        <f t="shared" si="34"/>
        <v>0</v>
      </c>
      <c r="BD72" s="83">
        <f t="shared" si="34"/>
        <v>0</v>
      </c>
      <c r="BE72" s="83">
        <f t="shared" si="34"/>
        <v>0</v>
      </c>
      <c r="BF72" s="442">
        <f t="shared" si="32"/>
        <v>199</v>
      </c>
    </row>
    <row r="73" spans="1:58" ht="9.75" customHeight="1">
      <c r="A73" s="613"/>
      <c r="B73" s="584"/>
      <c r="C73" s="584"/>
      <c r="D73" s="13" t="s">
        <v>118</v>
      </c>
      <c r="E73" s="83">
        <f>E75+E77+E79</f>
        <v>3</v>
      </c>
      <c r="F73" s="83">
        <f aca="true" t="shared" si="35" ref="F73:BE73">F75+F77+F79</f>
        <v>5</v>
      </c>
      <c r="G73" s="83">
        <f t="shared" si="35"/>
        <v>2</v>
      </c>
      <c r="H73" s="83">
        <f t="shared" si="35"/>
        <v>3</v>
      </c>
      <c r="I73" s="83">
        <f t="shared" si="35"/>
        <v>3</v>
      </c>
      <c r="J73" s="83">
        <f t="shared" si="35"/>
        <v>3</v>
      </c>
      <c r="K73" s="83">
        <f t="shared" si="35"/>
        <v>2</v>
      </c>
      <c r="L73" s="83">
        <f t="shared" si="35"/>
        <v>4</v>
      </c>
      <c r="M73" s="83">
        <f t="shared" si="35"/>
        <v>3</v>
      </c>
      <c r="N73" s="83">
        <f t="shared" si="35"/>
        <v>3</v>
      </c>
      <c r="O73" s="83">
        <f t="shared" si="35"/>
        <v>3</v>
      </c>
      <c r="P73" s="83">
        <f t="shared" si="35"/>
        <v>4</v>
      </c>
      <c r="Q73" s="83">
        <f t="shared" si="35"/>
        <v>3</v>
      </c>
      <c r="R73" s="83">
        <f t="shared" si="35"/>
        <v>0</v>
      </c>
      <c r="S73" s="83">
        <f t="shared" si="35"/>
        <v>4</v>
      </c>
      <c r="T73" s="83">
        <f t="shared" si="35"/>
        <v>3</v>
      </c>
      <c r="U73" s="83">
        <f t="shared" si="35"/>
        <v>0</v>
      </c>
      <c r="V73" s="83">
        <f t="shared" si="35"/>
        <v>0</v>
      </c>
      <c r="W73" s="83">
        <f t="shared" si="35"/>
        <v>0</v>
      </c>
      <c r="X73" s="83">
        <f t="shared" si="35"/>
        <v>1</v>
      </c>
      <c r="Y73" s="83">
        <f t="shared" si="35"/>
        <v>1</v>
      </c>
      <c r="Z73" s="83">
        <f t="shared" si="35"/>
        <v>1</v>
      </c>
      <c r="AA73" s="83">
        <f t="shared" si="35"/>
        <v>1</v>
      </c>
      <c r="AB73" s="83">
        <f t="shared" si="35"/>
        <v>1</v>
      </c>
      <c r="AC73" s="83">
        <f t="shared" si="35"/>
        <v>1</v>
      </c>
      <c r="AD73" s="83">
        <f t="shared" si="35"/>
        <v>1</v>
      </c>
      <c r="AE73" s="83">
        <f t="shared" si="35"/>
        <v>1</v>
      </c>
      <c r="AF73" s="83">
        <f t="shared" si="35"/>
        <v>1</v>
      </c>
      <c r="AG73" s="83">
        <f t="shared" si="35"/>
        <v>1</v>
      </c>
      <c r="AH73" s="83">
        <f t="shared" si="35"/>
        <v>1</v>
      </c>
      <c r="AI73" s="83">
        <f t="shared" si="35"/>
        <v>1</v>
      </c>
      <c r="AJ73" s="83">
        <f t="shared" si="35"/>
        <v>1</v>
      </c>
      <c r="AK73" s="83">
        <f t="shared" si="35"/>
        <v>1</v>
      </c>
      <c r="AL73" s="83">
        <f t="shared" si="35"/>
        <v>0</v>
      </c>
      <c r="AM73" s="83">
        <f t="shared" si="35"/>
        <v>0</v>
      </c>
      <c r="AN73" s="83">
        <f t="shared" si="35"/>
        <v>0</v>
      </c>
      <c r="AO73" s="83">
        <f t="shared" si="35"/>
        <v>0</v>
      </c>
      <c r="AP73" s="83">
        <f t="shared" si="35"/>
        <v>0</v>
      </c>
      <c r="AQ73" s="83">
        <f t="shared" si="35"/>
        <v>0</v>
      </c>
      <c r="AR73" s="83">
        <f t="shared" si="35"/>
        <v>0</v>
      </c>
      <c r="AS73" s="83">
        <f t="shared" si="35"/>
        <v>0</v>
      </c>
      <c r="AT73" s="83">
        <f t="shared" si="35"/>
        <v>0</v>
      </c>
      <c r="AU73" s="83">
        <f t="shared" si="35"/>
        <v>0</v>
      </c>
      <c r="AV73" s="83">
        <f t="shared" si="35"/>
        <v>0</v>
      </c>
      <c r="AW73" s="83">
        <f t="shared" si="35"/>
        <v>0</v>
      </c>
      <c r="AX73" s="83">
        <f t="shared" si="35"/>
        <v>0</v>
      </c>
      <c r="AY73" s="83">
        <f t="shared" si="35"/>
        <v>0</v>
      </c>
      <c r="AZ73" s="83">
        <f t="shared" si="35"/>
        <v>0</v>
      </c>
      <c r="BA73" s="83">
        <f t="shared" si="35"/>
        <v>0</v>
      </c>
      <c r="BB73" s="83">
        <f t="shared" si="35"/>
        <v>0</v>
      </c>
      <c r="BC73" s="83">
        <f t="shared" si="35"/>
        <v>0</v>
      </c>
      <c r="BD73" s="83">
        <f t="shared" si="35"/>
        <v>0</v>
      </c>
      <c r="BE73" s="83">
        <f t="shared" si="35"/>
        <v>0</v>
      </c>
      <c r="BF73" s="442">
        <f t="shared" si="32"/>
        <v>62</v>
      </c>
    </row>
    <row r="74" spans="1:58" ht="9.75" customHeight="1">
      <c r="A74" s="613"/>
      <c r="B74" s="579" t="s">
        <v>156</v>
      </c>
      <c r="C74" s="590" t="s">
        <v>32</v>
      </c>
      <c r="D74" s="72" t="s">
        <v>117</v>
      </c>
      <c r="E74" s="84">
        <v>4</v>
      </c>
      <c r="F74" s="84">
        <v>4</v>
      </c>
      <c r="G74" s="84">
        <v>4</v>
      </c>
      <c r="H74" s="84">
        <v>4</v>
      </c>
      <c r="I74" s="84">
        <v>4</v>
      </c>
      <c r="J74" s="84">
        <v>5</v>
      </c>
      <c r="K74" s="84">
        <v>5</v>
      </c>
      <c r="L74" s="84">
        <v>5</v>
      </c>
      <c r="M74" s="84">
        <v>3</v>
      </c>
      <c r="N74" s="84">
        <v>4</v>
      </c>
      <c r="O74" s="84">
        <v>4</v>
      </c>
      <c r="P74" s="84">
        <v>4</v>
      </c>
      <c r="Q74" s="84">
        <v>4</v>
      </c>
      <c r="R74" s="84"/>
      <c r="S74" s="84">
        <v>4</v>
      </c>
      <c r="T74" s="84">
        <v>2</v>
      </c>
      <c r="U74" s="84"/>
      <c r="V74" s="92">
        <v>0</v>
      </c>
      <c r="W74" s="92">
        <v>0</v>
      </c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8"/>
      <c r="AU74" s="85"/>
      <c r="AV74" s="92">
        <v>0</v>
      </c>
      <c r="AW74" s="85"/>
      <c r="AX74" s="85"/>
      <c r="AY74" s="85"/>
      <c r="AZ74" s="85"/>
      <c r="BA74" s="85"/>
      <c r="BB74" s="85"/>
      <c r="BC74" s="85"/>
      <c r="BD74" s="85"/>
      <c r="BE74" s="85"/>
      <c r="BF74" s="252">
        <f t="shared" si="32"/>
        <v>60</v>
      </c>
    </row>
    <row r="75" spans="1:58" ht="9.75" customHeight="1">
      <c r="A75" s="613"/>
      <c r="B75" s="579"/>
      <c r="C75" s="590"/>
      <c r="D75" s="72" t="s">
        <v>118</v>
      </c>
      <c r="E75" s="84">
        <v>2</v>
      </c>
      <c r="F75" s="84">
        <v>2</v>
      </c>
      <c r="G75" s="84">
        <v>1</v>
      </c>
      <c r="H75" s="84">
        <v>1</v>
      </c>
      <c r="I75" s="84">
        <v>1</v>
      </c>
      <c r="J75" s="84">
        <v>1</v>
      </c>
      <c r="K75" s="84">
        <v>1</v>
      </c>
      <c r="L75" s="84">
        <v>1</v>
      </c>
      <c r="M75" s="84">
        <v>1</v>
      </c>
      <c r="N75" s="84">
        <v>1</v>
      </c>
      <c r="O75" s="84">
        <v>1</v>
      </c>
      <c r="P75" s="84">
        <v>1</v>
      </c>
      <c r="Q75" s="84">
        <v>1</v>
      </c>
      <c r="R75" s="84"/>
      <c r="S75" s="84">
        <v>2</v>
      </c>
      <c r="T75" s="84">
        <v>1</v>
      </c>
      <c r="U75" s="84"/>
      <c r="V75" s="92">
        <v>0</v>
      </c>
      <c r="W75" s="92">
        <v>0</v>
      </c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7"/>
      <c r="AU75" s="85"/>
      <c r="AV75" s="92">
        <v>0</v>
      </c>
      <c r="AW75" s="85"/>
      <c r="AX75" s="85"/>
      <c r="AY75" s="85"/>
      <c r="AZ75" s="85"/>
      <c r="BA75" s="85"/>
      <c r="BB75" s="85"/>
      <c r="BC75" s="85"/>
      <c r="BD75" s="85"/>
      <c r="BE75" s="85"/>
      <c r="BF75" s="253">
        <f t="shared" si="32"/>
        <v>18</v>
      </c>
    </row>
    <row r="76" spans="1:59" s="10" customFormat="1" ht="9.75" customHeight="1">
      <c r="A76" s="613"/>
      <c r="B76" s="588" t="s">
        <v>157</v>
      </c>
      <c r="C76" s="590" t="s">
        <v>306</v>
      </c>
      <c r="D76" s="72" t="s">
        <v>117</v>
      </c>
      <c r="E76" s="87">
        <v>2</v>
      </c>
      <c r="F76" s="87">
        <v>2</v>
      </c>
      <c r="G76" s="87">
        <v>2</v>
      </c>
      <c r="H76" s="87">
        <v>2</v>
      </c>
      <c r="I76" s="87">
        <v>2</v>
      </c>
      <c r="J76" s="87">
        <v>2</v>
      </c>
      <c r="K76" s="87">
        <v>2</v>
      </c>
      <c r="L76" s="87">
        <v>2</v>
      </c>
      <c r="M76" s="87">
        <v>2</v>
      </c>
      <c r="N76" s="87">
        <v>2</v>
      </c>
      <c r="O76" s="87">
        <v>4</v>
      </c>
      <c r="P76" s="87">
        <v>2</v>
      </c>
      <c r="Q76" s="87">
        <v>2</v>
      </c>
      <c r="R76" s="87"/>
      <c r="S76" s="87">
        <v>2</v>
      </c>
      <c r="T76" s="87">
        <v>2</v>
      </c>
      <c r="U76" s="87"/>
      <c r="V76" s="424">
        <v>0</v>
      </c>
      <c r="W76" s="424">
        <v>0</v>
      </c>
      <c r="X76" s="88">
        <v>4</v>
      </c>
      <c r="Y76" s="88">
        <v>4</v>
      </c>
      <c r="Z76" s="88">
        <v>4</v>
      </c>
      <c r="AA76" s="88">
        <v>4</v>
      </c>
      <c r="AB76" s="88">
        <v>4</v>
      </c>
      <c r="AC76" s="88">
        <v>4</v>
      </c>
      <c r="AD76" s="88">
        <v>4</v>
      </c>
      <c r="AE76" s="88">
        <v>4</v>
      </c>
      <c r="AF76" s="88">
        <v>4</v>
      </c>
      <c r="AG76" s="88">
        <v>4</v>
      </c>
      <c r="AH76" s="88">
        <v>4</v>
      </c>
      <c r="AI76" s="88">
        <v>4</v>
      </c>
      <c r="AJ76" s="88">
        <v>4</v>
      </c>
      <c r="AK76" s="88">
        <v>4</v>
      </c>
      <c r="AL76" s="88">
        <v>2</v>
      </c>
      <c r="AM76" s="88"/>
      <c r="AN76" s="88"/>
      <c r="AO76" s="88"/>
      <c r="AP76" s="88"/>
      <c r="AQ76" s="88"/>
      <c r="AR76" s="88"/>
      <c r="AS76" s="88"/>
      <c r="AT76" s="88"/>
      <c r="AU76" s="88"/>
      <c r="AV76" s="480">
        <v>0</v>
      </c>
      <c r="AW76" s="471"/>
      <c r="AX76" s="85"/>
      <c r="AY76" s="85"/>
      <c r="AZ76" s="85"/>
      <c r="BA76" s="85"/>
      <c r="BB76" s="85"/>
      <c r="BC76" s="85"/>
      <c r="BD76" s="85"/>
      <c r="BE76" s="85"/>
      <c r="BF76" s="252">
        <f>SUM(E76:BE76)</f>
        <v>90</v>
      </c>
      <c r="BG76" s="1"/>
    </row>
    <row r="77" spans="1:58" ht="9" customHeight="1">
      <c r="A77" s="613"/>
      <c r="B77" s="589"/>
      <c r="C77" s="590"/>
      <c r="D77" s="72" t="s">
        <v>118</v>
      </c>
      <c r="E77" s="87"/>
      <c r="F77" s="87">
        <v>1</v>
      </c>
      <c r="G77" s="87"/>
      <c r="H77" s="87"/>
      <c r="I77" s="87">
        <v>1</v>
      </c>
      <c r="J77" s="87"/>
      <c r="K77" s="87"/>
      <c r="L77" s="87">
        <v>1</v>
      </c>
      <c r="M77" s="87">
        <v>1</v>
      </c>
      <c r="N77" s="87"/>
      <c r="O77" s="87">
        <v>1</v>
      </c>
      <c r="P77" s="87">
        <v>1</v>
      </c>
      <c r="Q77" s="87">
        <v>1</v>
      </c>
      <c r="R77" s="87"/>
      <c r="S77" s="87"/>
      <c r="T77" s="87">
        <v>1</v>
      </c>
      <c r="U77" s="87"/>
      <c r="V77" s="424">
        <v>0</v>
      </c>
      <c r="W77" s="424">
        <v>0</v>
      </c>
      <c r="X77" s="87">
        <v>1</v>
      </c>
      <c r="Y77" s="87">
        <v>1</v>
      </c>
      <c r="Z77" s="87">
        <v>1</v>
      </c>
      <c r="AA77" s="87">
        <v>1</v>
      </c>
      <c r="AB77" s="87">
        <v>1</v>
      </c>
      <c r="AC77" s="87">
        <v>1</v>
      </c>
      <c r="AD77" s="87">
        <v>1</v>
      </c>
      <c r="AE77" s="87">
        <v>1</v>
      </c>
      <c r="AF77" s="87">
        <v>1</v>
      </c>
      <c r="AG77" s="87">
        <v>1</v>
      </c>
      <c r="AH77" s="87">
        <v>1</v>
      </c>
      <c r="AI77" s="87">
        <v>1</v>
      </c>
      <c r="AJ77" s="87">
        <v>1</v>
      </c>
      <c r="AK77" s="87">
        <v>1</v>
      </c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480">
        <v>0</v>
      </c>
      <c r="AW77" s="471"/>
      <c r="AX77" s="85"/>
      <c r="AY77" s="85"/>
      <c r="AZ77" s="85"/>
      <c r="BA77" s="85"/>
      <c r="BB77" s="85"/>
      <c r="BC77" s="85"/>
      <c r="BD77" s="85"/>
      <c r="BE77" s="85"/>
      <c r="BF77" s="253">
        <f>SUM(E77:BE77)</f>
        <v>22</v>
      </c>
    </row>
    <row r="78" spans="1:58" ht="9.75" customHeight="1">
      <c r="A78" s="613"/>
      <c r="B78" s="579" t="s">
        <v>158</v>
      </c>
      <c r="C78" s="590" t="s">
        <v>33</v>
      </c>
      <c r="D78" s="72" t="s">
        <v>117</v>
      </c>
      <c r="E78" s="84">
        <v>2</v>
      </c>
      <c r="F78" s="84">
        <v>4</v>
      </c>
      <c r="G78" s="84">
        <v>2</v>
      </c>
      <c r="H78" s="84">
        <v>4</v>
      </c>
      <c r="I78" s="84">
        <v>2</v>
      </c>
      <c r="J78" s="84">
        <v>4</v>
      </c>
      <c r="K78" s="84">
        <v>2</v>
      </c>
      <c r="L78" s="84">
        <v>4</v>
      </c>
      <c r="M78" s="84">
        <v>4</v>
      </c>
      <c r="N78" s="84">
        <v>4</v>
      </c>
      <c r="O78" s="84">
        <v>3</v>
      </c>
      <c r="P78" s="84">
        <v>4</v>
      </c>
      <c r="Q78" s="84">
        <v>2</v>
      </c>
      <c r="R78" s="84"/>
      <c r="S78" s="84">
        <v>4</v>
      </c>
      <c r="T78" s="84">
        <v>4</v>
      </c>
      <c r="U78" s="84"/>
      <c r="V78" s="92">
        <v>0</v>
      </c>
      <c r="W78" s="92">
        <v>0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7"/>
      <c r="AP78" s="87"/>
      <c r="AQ78" s="87"/>
      <c r="AR78" s="87"/>
      <c r="AS78" s="87"/>
      <c r="AT78" s="87"/>
      <c r="AU78" s="88"/>
      <c r="AV78" s="92">
        <v>0</v>
      </c>
      <c r="AW78" s="85"/>
      <c r="AX78" s="85"/>
      <c r="AY78" s="85"/>
      <c r="AZ78" s="85"/>
      <c r="BA78" s="85"/>
      <c r="BB78" s="85"/>
      <c r="BC78" s="85"/>
      <c r="BD78" s="85"/>
      <c r="BE78" s="85"/>
      <c r="BF78" s="252">
        <f t="shared" si="32"/>
        <v>49</v>
      </c>
    </row>
    <row r="79" spans="1:58" ht="9.75" customHeight="1">
      <c r="A79" s="613"/>
      <c r="B79" s="579"/>
      <c r="C79" s="590"/>
      <c r="D79" s="72" t="s">
        <v>118</v>
      </c>
      <c r="E79" s="84">
        <v>1</v>
      </c>
      <c r="F79" s="84">
        <v>2</v>
      </c>
      <c r="G79" s="84">
        <v>1</v>
      </c>
      <c r="H79" s="84">
        <v>2</v>
      </c>
      <c r="I79" s="84">
        <v>1</v>
      </c>
      <c r="J79" s="84">
        <v>2</v>
      </c>
      <c r="K79" s="84">
        <v>1</v>
      </c>
      <c r="L79" s="84">
        <v>2</v>
      </c>
      <c r="M79" s="84">
        <v>1</v>
      </c>
      <c r="N79" s="84">
        <v>2</v>
      </c>
      <c r="O79" s="84">
        <v>1</v>
      </c>
      <c r="P79" s="84">
        <v>2</v>
      </c>
      <c r="Q79" s="84">
        <v>1</v>
      </c>
      <c r="R79" s="84"/>
      <c r="S79" s="84">
        <v>2</v>
      </c>
      <c r="T79" s="84">
        <v>1</v>
      </c>
      <c r="U79" s="84"/>
      <c r="V79" s="92">
        <v>0</v>
      </c>
      <c r="W79" s="92">
        <v>0</v>
      </c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7"/>
      <c r="AJ79" s="87"/>
      <c r="AK79" s="87"/>
      <c r="AL79" s="88"/>
      <c r="AM79" s="87"/>
      <c r="AN79" s="87"/>
      <c r="AO79" s="87"/>
      <c r="AP79" s="87"/>
      <c r="AQ79" s="87"/>
      <c r="AR79" s="87"/>
      <c r="AS79" s="87"/>
      <c r="AT79" s="87"/>
      <c r="AU79" s="88"/>
      <c r="AV79" s="92">
        <v>0</v>
      </c>
      <c r="AW79" s="85"/>
      <c r="AX79" s="85"/>
      <c r="AY79" s="85"/>
      <c r="AZ79" s="85"/>
      <c r="BA79" s="85"/>
      <c r="BB79" s="85"/>
      <c r="BC79" s="85"/>
      <c r="BD79" s="85"/>
      <c r="BE79" s="85"/>
      <c r="BF79" s="253">
        <f t="shared" si="32"/>
        <v>22</v>
      </c>
    </row>
    <row r="80" spans="1:58" ht="11.25" customHeight="1">
      <c r="A80" s="613"/>
      <c r="B80" s="584" t="s">
        <v>120</v>
      </c>
      <c r="C80" s="584" t="s">
        <v>121</v>
      </c>
      <c r="D80" s="13" t="s">
        <v>117</v>
      </c>
      <c r="E80" s="90">
        <f aca="true" t="shared" si="36" ref="E80:AU80">E82+E84+E86+E88</f>
        <v>0</v>
      </c>
      <c r="F80" s="90">
        <f t="shared" si="36"/>
        <v>0</v>
      </c>
      <c r="G80" s="90">
        <f t="shared" si="36"/>
        <v>0</v>
      </c>
      <c r="H80" s="90">
        <f t="shared" si="36"/>
        <v>0</v>
      </c>
      <c r="I80" s="90">
        <f t="shared" si="36"/>
        <v>0</v>
      </c>
      <c r="J80" s="90">
        <f t="shared" si="36"/>
        <v>0</v>
      </c>
      <c r="K80" s="90">
        <f t="shared" si="36"/>
        <v>0</v>
      </c>
      <c r="L80" s="90">
        <f t="shared" si="36"/>
        <v>0</v>
      </c>
      <c r="M80" s="90">
        <f t="shared" si="36"/>
        <v>0</v>
      </c>
      <c r="N80" s="90">
        <f t="shared" si="36"/>
        <v>0</v>
      </c>
      <c r="O80" s="90">
        <f t="shared" si="36"/>
        <v>0</v>
      </c>
      <c r="P80" s="90">
        <f t="shared" si="36"/>
        <v>0</v>
      </c>
      <c r="Q80" s="90">
        <f t="shared" si="36"/>
        <v>0</v>
      </c>
      <c r="R80" s="90">
        <f t="shared" si="36"/>
        <v>0</v>
      </c>
      <c r="S80" s="90">
        <f t="shared" si="36"/>
        <v>0</v>
      </c>
      <c r="T80" s="90">
        <f t="shared" si="36"/>
        <v>0</v>
      </c>
      <c r="U80" s="90">
        <f t="shared" si="36"/>
        <v>0</v>
      </c>
      <c r="V80" s="90">
        <f t="shared" si="36"/>
        <v>0</v>
      </c>
      <c r="W80" s="90">
        <f t="shared" si="36"/>
        <v>0</v>
      </c>
      <c r="X80" s="90">
        <f t="shared" si="36"/>
        <v>14</v>
      </c>
      <c r="Y80" s="90">
        <f t="shared" si="36"/>
        <v>14</v>
      </c>
      <c r="Z80" s="90">
        <f t="shared" si="36"/>
        <v>14</v>
      </c>
      <c r="AA80" s="90">
        <f t="shared" si="36"/>
        <v>14</v>
      </c>
      <c r="AB80" s="90">
        <f t="shared" si="36"/>
        <v>12</v>
      </c>
      <c r="AC80" s="90">
        <f t="shared" si="36"/>
        <v>12</v>
      </c>
      <c r="AD80" s="90">
        <f t="shared" si="36"/>
        <v>14</v>
      </c>
      <c r="AE80" s="90">
        <f t="shared" si="36"/>
        <v>12</v>
      </c>
      <c r="AF80" s="90">
        <f t="shared" si="36"/>
        <v>16</v>
      </c>
      <c r="AG80" s="90">
        <f t="shared" si="36"/>
        <v>14</v>
      </c>
      <c r="AH80" s="90">
        <f t="shared" si="36"/>
        <v>14</v>
      </c>
      <c r="AI80" s="90">
        <f t="shared" si="36"/>
        <v>14</v>
      </c>
      <c r="AJ80" s="90">
        <f t="shared" si="36"/>
        <v>16</v>
      </c>
      <c r="AK80" s="90">
        <f t="shared" si="36"/>
        <v>12</v>
      </c>
      <c r="AL80" s="90">
        <f t="shared" si="36"/>
        <v>14</v>
      </c>
      <c r="AM80" s="90">
        <f t="shared" si="36"/>
        <v>30</v>
      </c>
      <c r="AN80" s="90">
        <f t="shared" si="36"/>
        <v>18</v>
      </c>
      <c r="AO80" s="90">
        <f t="shared" si="36"/>
        <v>14</v>
      </c>
      <c r="AP80" s="90">
        <f t="shared" si="36"/>
        <v>13</v>
      </c>
      <c r="AQ80" s="90">
        <f t="shared" si="36"/>
        <v>0</v>
      </c>
      <c r="AR80" s="90">
        <f t="shared" si="36"/>
        <v>0</v>
      </c>
      <c r="AS80" s="90">
        <f t="shared" si="36"/>
        <v>0</v>
      </c>
      <c r="AT80" s="90">
        <f t="shared" si="36"/>
        <v>0</v>
      </c>
      <c r="AU80" s="90">
        <f t="shared" si="36"/>
        <v>0</v>
      </c>
      <c r="AV80" s="92">
        <v>0</v>
      </c>
      <c r="AW80" s="90">
        <f aca="true" t="shared" si="37" ref="AW80:BE80">AW82+AW84+AW86+AW88</f>
        <v>0</v>
      </c>
      <c r="AX80" s="90">
        <f t="shared" si="37"/>
        <v>0</v>
      </c>
      <c r="AY80" s="90">
        <f t="shared" si="37"/>
        <v>0</v>
      </c>
      <c r="AZ80" s="90">
        <f t="shared" si="37"/>
        <v>0</v>
      </c>
      <c r="BA80" s="90">
        <f t="shared" si="37"/>
        <v>0</v>
      </c>
      <c r="BB80" s="90">
        <f t="shared" si="37"/>
        <v>0</v>
      </c>
      <c r="BC80" s="90">
        <f t="shared" si="37"/>
        <v>0</v>
      </c>
      <c r="BD80" s="90">
        <f t="shared" si="37"/>
        <v>0</v>
      </c>
      <c r="BE80" s="90">
        <f t="shared" si="37"/>
        <v>0</v>
      </c>
      <c r="BF80" s="263">
        <f t="shared" si="32"/>
        <v>281</v>
      </c>
    </row>
    <row r="81" spans="1:58" ht="9.75" customHeight="1">
      <c r="A81" s="613"/>
      <c r="B81" s="584"/>
      <c r="C81" s="585"/>
      <c r="D81" s="13" t="s">
        <v>118</v>
      </c>
      <c r="E81" s="90">
        <f aca="true" t="shared" si="38" ref="E81:AU81">E83+E85+E87+E89</f>
        <v>0</v>
      </c>
      <c r="F81" s="90">
        <f t="shared" si="38"/>
        <v>0</v>
      </c>
      <c r="G81" s="90">
        <f t="shared" si="38"/>
        <v>0</v>
      </c>
      <c r="H81" s="90">
        <f t="shared" si="38"/>
        <v>0</v>
      </c>
      <c r="I81" s="90">
        <f t="shared" si="38"/>
        <v>0</v>
      </c>
      <c r="J81" s="90">
        <f t="shared" si="38"/>
        <v>0</v>
      </c>
      <c r="K81" s="90">
        <f t="shared" si="38"/>
        <v>0</v>
      </c>
      <c r="L81" s="90">
        <f t="shared" si="38"/>
        <v>0</v>
      </c>
      <c r="M81" s="90">
        <f t="shared" si="38"/>
        <v>0</v>
      </c>
      <c r="N81" s="90">
        <f t="shared" si="38"/>
        <v>0</v>
      </c>
      <c r="O81" s="90">
        <f t="shared" si="38"/>
        <v>0</v>
      </c>
      <c r="P81" s="90">
        <f t="shared" si="38"/>
        <v>0</v>
      </c>
      <c r="Q81" s="90">
        <f t="shared" si="38"/>
        <v>0</v>
      </c>
      <c r="R81" s="90">
        <f t="shared" si="38"/>
        <v>0</v>
      </c>
      <c r="S81" s="90">
        <f t="shared" si="38"/>
        <v>0</v>
      </c>
      <c r="T81" s="90">
        <f t="shared" si="38"/>
        <v>0</v>
      </c>
      <c r="U81" s="90">
        <f t="shared" si="38"/>
        <v>0</v>
      </c>
      <c r="V81" s="90">
        <f t="shared" si="38"/>
        <v>0</v>
      </c>
      <c r="W81" s="90">
        <f t="shared" si="38"/>
        <v>0</v>
      </c>
      <c r="X81" s="90">
        <f t="shared" si="38"/>
        <v>5</v>
      </c>
      <c r="Y81" s="90">
        <f t="shared" si="38"/>
        <v>5</v>
      </c>
      <c r="Z81" s="90">
        <f t="shared" si="38"/>
        <v>5</v>
      </c>
      <c r="AA81" s="90">
        <f t="shared" si="38"/>
        <v>5</v>
      </c>
      <c r="AB81" s="90">
        <f t="shared" si="38"/>
        <v>5</v>
      </c>
      <c r="AC81" s="90">
        <f t="shared" si="38"/>
        <v>6</v>
      </c>
      <c r="AD81" s="90">
        <f t="shared" si="38"/>
        <v>5</v>
      </c>
      <c r="AE81" s="90">
        <f t="shared" si="38"/>
        <v>5</v>
      </c>
      <c r="AF81" s="90">
        <f t="shared" si="38"/>
        <v>5</v>
      </c>
      <c r="AG81" s="90">
        <f t="shared" si="38"/>
        <v>5</v>
      </c>
      <c r="AH81" s="90">
        <f t="shared" si="38"/>
        <v>5</v>
      </c>
      <c r="AI81" s="90">
        <f t="shared" si="38"/>
        <v>5</v>
      </c>
      <c r="AJ81" s="90">
        <f t="shared" si="38"/>
        <v>5</v>
      </c>
      <c r="AK81" s="90">
        <f t="shared" si="38"/>
        <v>5</v>
      </c>
      <c r="AL81" s="90">
        <f t="shared" si="38"/>
        <v>7</v>
      </c>
      <c r="AM81" s="90">
        <f t="shared" si="38"/>
        <v>5</v>
      </c>
      <c r="AN81" s="90">
        <f t="shared" si="38"/>
        <v>5</v>
      </c>
      <c r="AO81" s="90">
        <f t="shared" si="38"/>
        <v>5</v>
      </c>
      <c r="AP81" s="90">
        <f t="shared" si="38"/>
        <v>5</v>
      </c>
      <c r="AQ81" s="90">
        <f t="shared" si="38"/>
        <v>0</v>
      </c>
      <c r="AR81" s="90">
        <f t="shared" si="38"/>
        <v>0</v>
      </c>
      <c r="AS81" s="90">
        <f t="shared" si="38"/>
        <v>0</v>
      </c>
      <c r="AT81" s="90">
        <f t="shared" si="38"/>
        <v>0</v>
      </c>
      <c r="AU81" s="90">
        <f t="shared" si="38"/>
        <v>0</v>
      </c>
      <c r="AV81" s="92">
        <v>0</v>
      </c>
      <c r="AW81" s="90">
        <f aca="true" t="shared" si="39" ref="AW81:BE81">AW83+AW85+AW87+AW89</f>
        <v>0</v>
      </c>
      <c r="AX81" s="90">
        <f t="shared" si="39"/>
        <v>0</v>
      </c>
      <c r="AY81" s="90">
        <f t="shared" si="39"/>
        <v>0</v>
      </c>
      <c r="AZ81" s="90">
        <f t="shared" si="39"/>
        <v>0</v>
      </c>
      <c r="BA81" s="90">
        <f t="shared" si="39"/>
        <v>0</v>
      </c>
      <c r="BB81" s="90">
        <f t="shared" si="39"/>
        <v>0</v>
      </c>
      <c r="BC81" s="90">
        <f t="shared" si="39"/>
        <v>0</v>
      </c>
      <c r="BD81" s="90">
        <f t="shared" si="39"/>
        <v>0</v>
      </c>
      <c r="BE81" s="90">
        <f t="shared" si="39"/>
        <v>0</v>
      </c>
      <c r="BF81" s="263">
        <f t="shared" si="32"/>
        <v>98</v>
      </c>
    </row>
    <row r="82" spans="1:58" ht="15" customHeight="1">
      <c r="A82" s="613"/>
      <c r="B82" s="579" t="s">
        <v>168</v>
      </c>
      <c r="C82" s="590" t="s">
        <v>53</v>
      </c>
      <c r="D82" s="76" t="s">
        <v>117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92">
        <v>0</v>
      </c>
      <c r="W82" s="92">
        <v>0</v>
      </c>
      <c r="X82" s="88">
        <v>4</v>
      </c>
      <c r="Y82" s="88">
        <v>6</v>
      </c>
      <c r="Z82" s="88">
        <v>4</v>
      </c>
      <c r="AA82" s="88">
        <v>4</v>
      </c>
      <c r="AB82" s="88">
        <v>6</v>
      </c>
      <c r="AC82" s="88">
        <v>4</v>
      </c>
      <c r="AD82" s="88">
        <v>4</v>
      </c>
      <c r="AE82" s="88">
        <v>6</v>
      </c>
      <c r="AF82" s="88">
        <v>4</v>
      </c>
      <c r="AG82" s="88">
        <v>4</v>
      </c>
      <c r="AH82" s="88">
        <v>6</v>
      </c>
      <c r="AI82" s="88">
        <v>6</v>
      </c>
      <c r="AJ82" s="88">
        <v>6</v>
      </c>
      <c r="AK82" s="88">
        <v>6</v>
      </c>
      <c r="AL82" s="88">
        <v>4</v>
      </c>
      <c r="AM82" s="88">
        <v>2</v>
      </c>
      <c r="AN82" s="88">
        <v>2</v>
      </c>
      <c r="AO82" s="88">
        <v>6</v>
      </c>
      <c r="AP82" s="88">
        <v>6</v>
      </c>
      <c r="AQ82" s="88"/>
      <c r="AR82" s="88"/>
      <c r="AS82" s="88"/>
      <c r="AT82" s="88"/>
      <c r="AU82" s="88"/>
      <c r="AV82" s="92">
        <v>0</v>
      </c>
      <c r="AW82" s="85"/>
      <c r="AX82" s="85"/>
      <c r="AY82" s="85"/>
      <c r="AZ82" s="85"/>
      <c r="BA82" s="85"/>
      <c r="BB82" s="85"/>
      <c r="BC82" s="85"/>
      <c r="BD82" s="85"/>
      <c r="BE82" s="85"/>
      <c r="BF82" s="253">
        <f t="shared" si="32"/>
        <v>90</v>
      </c>
    </row>
    <row r="83" spans="1:58" ht="12.75" customHeight="1">
      <c r="A83" s="613"/>
      <c r="B83" s="579"/>
      <c r="C83" s="590"/>
      <c r="D83" s="76" t="s">
        <v>118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92">
        <v>0</v>
      </c>
      <c r="W83" s="92">
        <v>0</v>
      </c>
      <c r="X83" s="88">
        <v>2</v>
      </c>
      <c r="Y83" s="88">
        <v>2</v>
      </c>
      <c r="Z83" s="88">
        <v>2</v>
      </c>
      <c r="AA83" s="88">
        <v>2</v>
      </c>
      <c r="AB83" s="88">
        <v>2</v>
      </c>
      <c r="AC83" s="88">
        <v>2</v>
      </c>
      <c r="AD83" s="88">
        <v>2</v>
      </c>
      <c r="AE83" s="88">
        <v>2</v>
      </c>
      <c r="AF83" s="88">
        <v>2</v>
      </c>
      <c r="AG83" s="88">
        <v>2</v>
      </c>
      <c r="AH83" s="88">
        <v>2</v>
      </c>
      <c r="AI83" s="88">
        <v>2</v>
      </c>
      <c r="AJ83" s="88">
        <v>2</v>
      </c>
      <c r="AK83" s="88">
        <v>2</v>
      </c>
      <c r="AL83" s="88">
        <v>2</v>
      </c>
      <c r="AM83" s="88">
        <v>2</v>
      </c>
      <c r="AN83" s="88">
        <v>3</v>
      </c>
      <c r="AO83" s="88">
        <v>2</v>
      </c>
      <c r="AP83" s="88">
        <v>3</v>
      </c>
      <c r="AQ83" s="88"/>
      <c r="AR83" s="88"/>
      <c r="AS83" s="88"/>
      <c r="AT83" s="88"/>
      <c r="AU83" s="88"/>
      <c r="AV83" s="92">
        <v>0</v>
      </c>
      <c r="AW83" s="85"/>
      <c r="AX83" s="85"/>
      <c r="AY83" s="85"/>
      <c r="AZ83" s="85"/>
      <c r="BA83" s="85"/>
      <c r="BB83" s="85"/>
      <c r="BC83" s="85"/>
      <c r="BD83" s="85"/>
      <c r="BE83" s="85"/>
      <c r="BF83" s="253">
        <f t="shared" si="32"/>
        <v>40</v>
      </c>
    </row>
    <row r="84" spans="1:58" ht="9.75" customHeight="1">
      <c r="A84" s="613"/>
      <c r="B84" s="588" t="s">
        <v>150</v>
      </c>
      <c r="C84" s="586" t="s">
        <v>54</v>
      </c>
      <c r="D84" s="76" t="s">
        <v>117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92">
        <v>0</v>
      </c>
      <c r="W84" s="92">
        <v>0</v>
      </c>
      <c r="X84" s="88">
        <v>4</v>
      </c>
      <c r="Y84" s="88">
        <v>2</v>
      </c>
      <c r="Z84" s="88">
        <v>4</v>
      </c>
      <c r="AA84" s="88">
        <v>4</v>
      </c>
      <c r="AB84" s="88">
        <v>2</v>
      </c>
      <c r="AC84" s="88">
        <v>4</v>
      </c>
      <c r="AD84" s="88">
        <v>4</v>
      </c>
      <c r="AE84" s="88">
        <v>2</v>
      </c>
      <c r="AF84" s="88">
        <v>4</v>
      </c>
      <c r="AG84" s="88">
        <v>4</v>
      </c>
      <c r="AH84" s="88">
        <v>2</v>
      </c>
      <c r="AI84" s="88">
        <v>2</v>
      </c>
      <c r="AJ84" s="88">
        <v>4</v>
      </c>
      <c r="AK84" s="88">
        <v>2</v>
      </c>
      <c r="AL84" s="88">
        <v>4</v>
      </c>
      <c r="AM84" s="88">
        <v>3</v>
      </c>
      <c r="AN84" s="88">
        <v>2</v>
      </c>
      <c r="AO84" s="88">
        <v>4</v>
      </c>
      <c r="AP84" s="88">
        <v>3</v>
      </c>
      <c r="AQ84" s="88"/>
      <c r="AR84" s="88"/>
      <c r="AS84" s="88"/>
      <c r="AT84" s="88"/>
      <c r="AU84" s="88"/>
      <c r="AV84" s="92">
        <v>0</v>
      </c>
      <c r="AW84" s="85"/>
      <c r="AX84" s="85"/>
      <c r="AY84" s="85"/>
      <c r="AZ84" s="85"/>
      <c r="BA84" s="85"/>
      <c r="BB84" s="85"/>
      <c r="BC84" s="85"/>
      <c r="BD84" s="85"/>
      <c r="BE84" s="85"/>
      <c r="BF84" s="253">
        <f t="shared" si="32"/>
        <v>60</v>
      </c>
    </row>
    <row r="85" spans="1:58" ht="13.5" customHeight="1">
      <c r="A85" s="613"/>
      <c r="B85" s="589"/>
      <c r="C85" s="587"/>
      <c r="D85" s="76" t="s">
        <v>118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92">
        <v>0</v>
      </c>
      <c r="W85" s="92">
        <v>0</v>
      </c>
      <c r="X85" s="88">
        <v>1</v>
      </c>
      <c r="Y85" s="88">
        <v>1</v>
      </c>
      <c r="Z85" s="88">
        <v>1</v>
      </c>
      <c r="AA85" s="88">
        <v>1</v>
      </c>
      <c r="AB85" s="88">
        <v>1</v>
      </c>
      <c r="AC85" s="88">
        <v>2</v>
      </c>
      <c r="AD85" s="88">
        <v>1</v>
      </c>
      <c r="AE85" s="88">
        <v>1</v>
      </c>
      <c r="AF85" s="88">
        <v>1</v>
      </c>
      <c r="AG85" s="88">
        <v>1</v>
      </c>
      <c r="AH85" s="88">
        <v>1</v>
      </c>
      <c r="AI85" s="88">
        <v>1</v>
      </c>
      <c r="AJ85" s="88">
        <v>1</v>
      </c>
      <c r="AK85" s="88">
        <v>1</v>
      </c>
      <c r="AL85" s="88">
        <v>1</v>
      </c>
      <c r="AM85" s="88">
        <v>1</v>
      </c>
      <c r="AN85" s="88">
        <v>1</v>
      </c>
      <c r="AO85" s="88">
        <v>1</v>
      </c>
      <c r="AP85" s="88">
        <v>1</v>
      </c>
      <c r="AQ85" s="88"/>
      <c r="AR85" s="88"/>
      <c r="AS85" s="88"/>
      <c r="AT85" s="88"/>
      <c r="AU85" s="88"/>
      <c r="AV85" s="92">
        <v>0</v>
      </c>
      <c r="AW85" s="85"/>
      <c r="AX85" s="85"/>
      <c r="AY85" s="85"/>
      <c r="AZ85" s="85"/>
      <c r="BA85" s="85"/>
      <c r="BB85" s="85"/>
      <c r="BC85" s="85"/>
      <c r="BD85" s="85"/>
      <c r="BE85" s="85"/>
      <c r="BF85" s="253">
        <f t="shared" si="32"/>
        <v>20</v>
      </c>
    </row>
    <row r="86" spans="1:58" ht="10.5" customHeight="1">
      <c r="A86" s="613"/>
      <c r="B86" s="579" t="s">
        <v>194</v>
      </c>
      <c r="C86" s="590" t="s">
        <v>55</v>
      </c>
      <c r="D86" s="76" t="s">
        <v>117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92">
        <v>0</v>
      </c>
      <c r="W86" s="92">
        <v>0</v>
      </c>
      <c r="X86" s="87">
        <v>2</v>
      </c>
      <c r="Y86" s="87">
        <v>2</v>
      </c>
      <c r="Z86" s="87">
        <v>2</v>
      </c>
      <c r="AA86" s="87">
        <v>2</v>
      </c>
      <c r="AB86" s="87">
        <v>2</v>
      </c>
      <c r="AC86" s="87">
        <v>2</v>
      </c>
      <c r="AD86" s="87">
        <v>2</v>
      </c>
      <c r="AE86" s="87">
        <v>2</v>
      </c>
      <c r="AF86" s="87">
        <v>4</v>
      </c>
      <c r="AG86" s="87">
        <v>2</v>
      </c>
      <c r="AH86" s="87">
        <v>2</v>
      </c>
      <c r="AI86" s="87">
        <v>2</v>
      </c>
      <c r="AJ86" s="87">
        <v>2</v>
      </c>
      <c r="AK86" s="87">
        <v>2</v>
      </c>
      <c r="AL86" s="87">
        <v>2</v>
      </c>
      <c r="AM86" s="470">
        <v>23</v>
      </c>
      <c r="AN86" s="470">
        <v>12</v>
      </c>
      <c r="AO86" s="88"/>
      <c r="AP86" s="88"/>
      <c r="AQ86" s="88"/>
      <c r="AR86" s="88"/>
      <c r="AS86" s="88"/>
      <c r="AT86" s="88"/>
      <c r="AU86" s="88"/>
      <c r="AV86" s="92">
        <v>0</v>
      </c>
      <c r="AW86" s="85"/>
      <c r="AX86" s="85"/>
      <c r="AY86" s="85"/>
      <c r="AZ86" s="85"/>
      <c r="BA86" s="85"/>
      <c r="BB86" s="85"/>
      <c r="BC86" s="85"/>
      <c r="BD86" s="85"/>
      <c r="BE86" s="85"/>
      <c r="BF86" s="253">
        <f t="shared" si="32"/>
        <v>67</v>
      </c>
    </row>
    <row r="87" spans="1:58" ht="14.25" customHeight="1">
      <c r="A87" s="613"/>
      <c r="B87" s="579"/>
      <c r="C87" s="590"/>
      <c r="D87" s="76" t="s">
        <v>118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92">
        <v>0</v>
      </c>
      <c r="W87" s="92">
        <v>0</v>
      </c>
      <c r="X87" s="88">
        <v>1</v>
      </c>
      <c r="Y87" s="88">
        <v>1</v>
      </c>
      <c r="Z87" s="88">
        <v>1</v>
      </c>
      <c r="AA87" s="88">
        <v>1</v>
      </c>
      <c r="AB87" s="88">
        <v>1</v>
      </c>
      <c r="AC87" s="88">
        <v>1</v>
      </c>
      <c r="AD87" s="88">
        <v>1</v>
      </c>
      <c r="AE87" s="88">
        <v>1</v>
      </c>
      <c r="AF87" s="88">
        <v>1</v>
      </c>
      <c r="AG87" s="88">
        <v>1</v>
      </c>
      <c r="AH87" s="88">
        <v>1</v>
      </c>
      <c r="AI87" s="88">
        <v>1</v>
      </c>
      <c r="AJ87" s="88">
        <v>1</v>
      </c>
      <c r="AK87" s="88">
        <v>1</v>
      </c>
      <c r="AL87" s="88">
        <v>2</v>
      </c>
      <c r="AM87" s="88"/>
      <c r="AN87" s="87"/>
      <c r="AO87" s="88"/>
      <c r="AP87" s="88"/>
      <c r="AQ87" s="88"/>
      <c r="AR87" s="88"/>
      <c r="AS87" s="88"/>
      <c r="AT87" s="88"/>
      <c r="AU87" s="88"/>
      <c r="AV87" s="92">
        <v>0</v>
      </c>
      <c r="AW87" s="85"/>
      <c r="AX87" s="85"/>
      <c r="AY87" s="85"/>
      <c r="AZ87" s="85"/>
      <c r="BA87" s="85"/>
      <c r="BB87" s="85"/>
      <c r="BC87" s="85"/>
      <c r="BD87" s="85"/>
      <c r="BE87" s="85"/>
      <c r="BF87" s="253">
        <f t="shared" si="32"/>
        <v>16</v>
      </c>
    </row>
    <row r="88" spans="1:59" s="10" customFormat="1" ht="9.75" customHeight="1">
      <c r="A88" s="613"/>
      <c r="B88" s="579" t="s">
        <v>218</v>
      </c>
      <c r="C88" s="590" t="s">
        <v>300</v>
      </c>
      <c r="D88" s="76" t="s">
        <v>117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92">
        <v>0</v>
      </c>
      <c r="W88" s="92">
        <v>0</v>
      </c>
      <c r="X88" s="87">
        <v>4</v>
      </c>
      <c r="Y88" s="87">
        <v>4</v>
      </c>
      <c r="Z88" s="87">
        <v>4</v>
      </c>
      <c r="AA88" s="87">
        <v>4</v>
      </c>
      <c r="AB88" s="87">
        <v>2</v>
      </c>
      <c r="AC88" s="87">
        <v>2</v>
      </c>
      <c r="AD88" s="87">
        <v>4</v>
      </c>
      <c r="AE88" s="87">
        <v>2</v>
      </c>
      <c r="AF88" s="87">
        <v>4</v>
      </c>
      <c r="AG88" s="87">
        <v>4</v>
      </c>
      <c r="AH88" s="87">
        <v>4</v>
      </c>
      <c r="AI88" s="87">
        <v>4</v>
      </c>
      <c r="AJ88" s="87">
        <v>4</v>
      </c>
      <c r="AK88" s="87">
        <v>2</v>
      </c>
      <c r="AL88" s="87">
        <v>4</v>
      </c>
      <c r="AM88" s="87">
        <v>2</v>
      </c>
      <c r="AN88" s="87">
        <v>2</v>
      </c>
      <c r="AO88" s="87">
        <v>4</v>
      </c>
      <c r="AP88" s="87">
        <v>4</v>
      </c>
      <c r="AQ88" s="87"/>
      <c r="AR88" s="87"/>
      <c r="AS88" s="87"/>
      <c r="AT88" s="87"/>
      <c r="AU88" s="88"/>
      <c r="AV88" s="92">
        <v>0</v>
      </c>
      <c r="AW88" s="85"/>
      <c r="AX88" s="88"/>
      <c r="AY88" s="88"/>
      <c r="AZ88" s="88"/>
      <c r="BA88" s="88"/>
      <c r="BB88" s="88"/>
      <c r="BC88" s="88"/>
      <c r="BD88" s="88"/>
      <c r="BE88" s="88"/>
      <c r="BF88" s="253">
        <f aca="true" t="shared" si="40" ref="BF88:BF93">SUM(E88:BE88)</f>
        <v>64</v>
      </c>
      <c r="BG88" s="1"/>
    </row>
    <row r="89" spans="1:59" s="10" customFormat="1" ht="13.5" customHeight="1">
      <c r="A89" s="613"/>
      <c r="B89" s="579"/>
      <c r="C89" s="590"/>
      <c r="D89" s="76" t="s">
        <v>118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8"/>
      <c r="U89" s="88"/>
      <c r="V89" s="92">
        <v>0</v>
      </c>
      <c r="W89" s="92">
        <v>0</v>
      </c>
      <c r="X89" s="88">
        <v>1</v>
      </c>
      <c r="Y89" s="88">
        <v>1</v>
      </c>
      <c r="Z89" s="88">
        <v>1</v>
      </c>
      <c r="AA89" s="88">
        <v>1</v>
      </c>
      <c r="AB89" s="88">
        <v>1</v>
      </c>
      <c r="AC89" s="88">
        <v>1</v>
      </c>
      <c r="AD89" s="88">
        <v>1</v>
      </c>
      <c r="AE89" s="88">
        <v>1</v>
      </c>
      <c r="AF89" s="88">
        <v>1</v>
      </c>
      <c r="AG89" s="88">
        <v>1</v>
      </c>
      <c r="AH89" s="88">
        <v>1</v>
      </c>
      <c r="AI89" s="88">
        <v>1</v>
      </c>
      <c r="AJ89" s="88">
        <v>1</v>
      </c>
      <c r="AK89" s="88">
        <v>1</v>
      </c>
      <c r="AL89" s="88">
        <v>2</v>
      </c>
      <c r="AM89" s="88">
        <v>2</v>
      </c>
      <c r="AN89" s="88">
        <v>1</v>
      </c>
      <c r="AO89" s="88">
        <v>2</v>
      </c>
      <c r="AP89" s="88">
        <v>1</v>
      </c>
      <c r="AQ89" s="87"/>
      <c r="AR89" s="87"/>
      <c r="AS89" s="87"/>
      <c r="AT89" s="87"/>
      <c r="AU89" s="88"/>
      <c r="AV89" s="92">
        <v>0</v>
      </c>
      <c r="AW89" s="85"/>
      <c r="AX89" s="88"/>
      <c r="AY89" s="88"/>
      <c r="AZ89" s="88"/>
      <c r="BA89" s="88"/>
      <c r="BB89" s="88"/>
      <c r="BC89" s="88"/>
      <c r="BD89" s="88"/>
      <c r="BE89" s="88"/>
      <c r="BF89" s="253">
        <f t="shared" si="40"/>
        <v>22</v>
      </c>
      <c r="BG89" s="1"/>
    </row>
    <row r="90" spans="1:58" ht="12.75" customHeight="1">
      <c r="A90" s="613"/>
      <c r="B90" s="584" t="s">
        <v>35</v>
      </c>
      <c r="C90" s="584" t="s">
        <v>123</v>
      </c>
      <c r="D90" s="13" t="s">
        <v>117</v>
      </c>
      <c r="E90" s="83">
        <f aca="true" t="shared" si="41" ref="E90:AJ90">E92+E107</f>
        <v>6</v>
      </c>
      <c r="F90" s="83">
        <f t="shared" si="41"/>
        <v>6</v>
      </c>
      <c r="G90" s="83">
        <f t="shared" si="41"/>
        <v>6</v>
      </c>
      <c r="H90" s="83">
        <f t="shared" si="41"/>
        <v>6</v>
      </c>
      <c r="I90" s="83">
        <f t="shared" si="41"/>
        <v>8</v>
      </c>
      <c r="J90" s="83">
        <f t="shared" si="41"/>
        <v>6</v>
      </c>
      <c r="K90" s="83">
        <f t="shared" si="41"/>
        <v>8</v>
      </c>
      <c r="L90" s="83">
        <f t="shared" si="41"/>
        <v>6</v>
      </c>
      <c r="M90" s="83">
        <f t="shared" si="41"/>
        <v>7</v>
      </c>
      <c r="N90" s="83">
        <f t="shared" si="41"/>
        <v>6</v>
      </c>
      <c r="O90" s="83">
        <f t="shared" si="41"/>
        <v>6</v>
      </c>
      <c r="P90" s="83">
        <f t="shared" si="41"/>
        <v>6</v>
      </c>
      <c r="Q90" s="83">
        <f t="shared" si="41"/>
        <v>6</v>
      </c>
      <c r="R90" s="83">
        <f t="shared" si="41"/>
        <v>36</v>
      </c>
      <c r="S90" s="83">
        <f t="shared" si="41"/>
        <v>6</v>
      </c>
      <c r="T90" s="83">
        <f t="shared" si="41"/>
        <v>6</v>
      </c>
      <c r="U90" s="83">
        <f t="shared" si="41"/>
        <v>0</v>
      </c>
      <c r="V90" s="83">
        <f t="shared" si="41"/>
        <v>0</v>
      </c>
      <c r="W90" s="83">
        <f t="shared" si="41"/>
        <v>0</v>
      </c>
      <c r="X90" s="83">
        <f t="shared" si="41"/>
        <v>18</v>
      </c>
      <c r="Y90" s="83">
        <f t="shared" si="41"/>
        <v>18</v>
      </c>
      <c r="Z90" s="83">
        <f t="shared" si="41"/>
        <v>18</v>
      </c>
      <c r="AA90" s="83">
        <f t="shared" si="41"/>
        <v>18</v>
      </c>
      <c r="AB90" s="83">
        <f t="shared" si="41"/>
        <v>20</v>
      </c>
      <c r="AC90" s="83">
        <f t="shared" si="41"/>
        <v>20</v>
      </c>
      <c r="AD90" s="83">
        <f t="shared" si="41"/>
        <v>18</v>
      </c>
      <c r="AE90" s="83">
        <f t="shared" si="41"/>
        <v>20</v>
      </c>
      <c r="AF90" s="83">
        <f t="shared" si="41"/>
        <v>16</v>
      </c>
      <c r="AG90" s="83">
        <f t="shared" si="41"/>
        <v>18</v>
      </c>
      <c r="AH90" s="83">
        <f t="shared" si="41"/>
        <v>18</v>
      </c>
      <c r="AI90" s="83">
        <f t="shared" si="41"/>
        <v>18</v>
      </c>
      <c r="AJ90" s="83">
        <f t="shared" si="41"/>
        <v>16</v>
      </c>
      <c r="AK90" s="83">
        <f aca="true" t="shared" si="42" ref="AK90:BE90">AK92+AK107</f>
        <v>14</v>
      </c>
      <c r="AL90" s="83">
        <f t="shared" si="42"/>
        <v>14</v>
      </c>
      <c r="AM90" s="83">
        <f t="shared" si="42"/>
        <v>6</v>
      </c>
      <c r="AN90" s="83">
        <f t="shared" si="42"/>
        <v>12</v>
      </c>
      <c r="AO90" s="83">
        <f t="shared" si="42"/>
        <v>22</v>
      </c>
      <c r="AP90" s="83">
        <f t="shared" si="42"/>
        <v>11</v>
      </c>
      <c r="AQ90" s="83">
        <f t="shared" si="42"/>
        <v>36</v>
      </c>
      <c r="AR90" s="83">
        <f t="shared" si="42"/>
        <v>36</v>
      </c>
      <c r="AS90" s="83">
        <f t="shared" si="42"/>
        <v>36</v>
      </c>
      <c r="AT90" s="83">
        <f t="shared" si="42"/>
        <v>36</v>
      </c>
      <c r="AU90" s="83">
        <f t="shared" si="42"/>
        <v>30</v>
      </c>
      <c r="AV90" s="83">
        <f t="shared" si="42"/>
        <v>0</v>
      </c>
      <c r="AW90" s="83">
        <f t="shared" si="42"/>
        <v>0</v>
      </c>
      <c r="AX90" s="83">
        <f t="shared" si="42"/>
        <v>0</v>
      </c>
      <c r="AY90" s="83">
        <f t="shared" si="42"/>
        <v>0</v>
      </c>
      <c r="AZ90" s="83">
        <f t="shared" si="42"/>
        <v>0</v>
      </c>
      <c r="BA90" s="83">
        <f t="shared" si="42"/>
        <v>0</v>
      </c>
      <c r="BB90" s="83">
        <f t="shared" si="42"/>
        <v>0</v>
      </c>
      <c r="BC90" s="83">
        <f t="shared" si="42"/>
        <v>0</v>
      </c>
      <c r="BD90" s="83">
        <f t="shared" si="42"/>
        <v>0</v>
      </c>
      <c r="BE90" s="83">
        <f t="shared" si="42"/>
        <v>0</v>
      </c>
      <c r="BF90" s="254">
        <f t="shared" si="40"/>
        <v>620</v>
      </c>
    </row>
    <row r="91" spans="1:58" ht="11.25" customHeight="1">
      <c r="A91" s="613"/>
      <c r="B91" s="584"/>
      <c r="C91" s="585"/>
      <c r="D91" s="13" t="s">
        <v>118</v>
      </c>
      <c r="E91" s="83">
        <f aca="true" t="shared" si="43" ref="E91:AJ91">E93+E108</f>
        <v>1</v>
      </c>
      <c r="F91" s="83">
        <f t="shared" si="43"/>
        <v>1</v>
      </c>
      <c r="G91" s="83">
        <f t="shared" si="43"/>
        <v>1</v>
      </c>
      <c r="H91" s="83">
        <f t="shared" si="43"/>
        <v>1</v>
      </c>
      <c r="I91" s="83">
        <f t="shared" si="43"/>
        <v>1</v>
      </c>
      <c r="J91" s="83">
        <f t="shared" si="43"/>
        <v>1</v>
      </c>
      <c r="K91" s="83">
        <f t="shared" si="43"/>
        <v>2</v>
      </c>
      <c r="L91" s="83">
        <f t="shared" si="43"/>
        <v>2</v>
      </c>
      <c r="M91" s="83">
        <f t="shared" si="43"/>
        <v>2</v>
      </c>
      <c r="N91" s="83">
        <f t="shared" si="43"/>
        <v>2</v>
      </c>
      <c r="O91" s="83">
        <f t="shared" si="43"/>
        <v>2</v>
      </c>
      <c r="P91" s="83">
        <f t="shared" si="43"/>
        <v>2</v>
      </c>
      <c r="Q91" s="83">
        <f t="shared" si="43"/>
        <v>2</v>
      </c>
      <c r="R91" s="83">
        <f t="shared" si="43"/>
        <v>0</v>
      </c>
      <c r="S91" s="83">
        <f t="shared" si="43"/>
        <v>2</v>
      </c>
      <c r="T91" s="83">
        <f t="shared" si="43"/>
        <v>2</v>
      </c>
      <c r="U91" s="83">
        <f t="shared" si="43"/>
        <v>0</v>
      </c>
      <c r="V91" s="83">
        <f t="shared" si="43"/>
        <v>0</v>
      </c>
      <c r="W91" s="83">
        <f t="shared" si="43"/>
        <v>0</v>
      </c>
      <c r="X91" s="83">
        <f t="shared" si="43"/>
        <v>3</v>
      </c>
      <c r="Y91" s="83">
        <f t="shared" si="43"/>
        <v>4</v>
      </c>
      <c r="Z91" s="83">
        <f t="shared" si="43"/>
        <v>3</v>
      </c>
      <c r="AA91" s="83">
        <f t="shared" si="43"/>
        <v>4</v>
      </c>
      <c r="AB91" s="83">
        <f t="shared" si="43"/>
        <v>3</v>
      </c>
      <c r="AC91" s="83">
        <f t="shared" si="43"/>
        <v>4</v>
      </c>
      <c r="AD91" s="83">
        <f t="shared" si="43"/>
        <v>3</v>
      </c>
      <c r="AE91" s="83">
        <f t="shared" si="43"/>
        <v>4</v>
      </c>
      <c r="AF91" s="83">
        <f t="shared" si="43"/>
        <v>3</v>
      </c>
      <c r="AG91" s="83">
        <f t="shared" si="43"/>
        <v>4</v>
      </c>
      <c r="AH91" s="83">
        <f t="shared" si="43"/>
        <v>4</v>
      </c>
      <c r="AI91" s="83">
        <f t="shared" si="43"/>
        <v>4</v>
      </c>
      <c r="AJ91" s="83">
        <f t="shared" si="43"/>
        <v>4</v>
      </c>
      <c r="AK91" s="83">
        <f aca="true" t="shared" si="44" ref="AK91:BE91">AK93+AK108</f>
        <v>2</v>
      </c>
      <c r="AL91" s="83">
        <f t="shared" si="44"/>
        <v>2</v>
      </c>
      <c r="AM91" s="83">
        <f t="shared" si="44"/>
        <v>0</v>
      </c>
      <c r="AN91" s="83">
        <f t="shared" si="44"/>
        <v>2</v>
      </c>
      <c r="AO91" s="83">
        <f t="shared" si="44"/>
        <v>2</v>
      </c>
      <c r="AP91" s="83">
        <f t="shared" si="44"/>
        <v>1</v>
      </c>
      <c r="AQ91" s="83">
        <f t="shared" si="44"/>
        <v>2</v>
      </c>
      <c r="AR91" s="83">
        <f t="shared" si="44"/>
        <v>0</v>
      </c>
      <c r="AS91" s="83">
        <f t="shared" si="44"/>
        <v>0</v>
      </c>
      <c r="AT91" s="83">
        <f t="shared" si="44"/>
        <v>0</v>
      </c>
      <c r="AU91" s="83">
        <f t="shared" si="44"/>
        <v>0</v>
      </c>
      <c r="AV91" s="83">
        <f t="shared" si="44"/>
        <v>0</v>
      </c>
      <c r="AW91" s="83">
        <f t="shared" si="44"/>
        <v>0</v>
      </c>
      <c r="AX91" s="83">
        <f t="shared" si="44"/>
        <v>0</v>
      </c>
      <c r="AY91" s="83">
        <f t="shared" si="44"/>
        <v>0</v>
      </c>
      <c r="AZ91" s="83">
        <f t="shared" si="44"/>
        <v>0</v>
      </c>
      <c r="BA91" s="83">
        <f t="shared" si="44"/>
        <v>0</v>
      </c>
      <c r="BB91" s="83">
        <f t="shared" si="44"/>
        <v>0</v>
      </c>
      <c r="BC91" s="83">
        <f t="shared" si="44"/>
        <v>0</v>
      </c>
      <c r="BD91" s="83">
        <f t="shared" si="44"/>
        <v>0</v>
      </c>
      <c r="BE91" s="83">
        <f t="shared" si="44"/>
        <v>0</v>
      </c>
      <c r="BF91" s="254">
        <f t="shared" si="40"/>
        <v>82</v>
      </c>
    </row>
    <row r="92" spans="1:58" ht="13.5" customHeight="1">
      <c r="A92" s="613"/>
      <c r="B92" s="584" t="s">
        <v>124</v>
      </c>
      <c r="C92" s="584" t="s">
        <v>37</v>
      </c>
      <c r="D92" s="13" t="s">
        <v>117</v>
      </c>
      <c r="E92" s="83">
        <f aca="true" t="shared" si="45" ref="E92:AJ92">E94+E100</f>
        <v>6</v>
      </c>
      <c r="F92" s="83">
        <f t="shared" si="45"/>
        <v>6</v>
      </c>
      <c r="G92" s="83">
        <f t="shared" si="45"/>
        <v>6</v>
      </c>
      <c r="H92" s="83">
        <f t="shared" si="45"/>
        <v>6</v>
      </c>
      <c r="I92" s="83">
        <f t="shared" si="45"/>
        <v>8</v>
      </c>
      <c r="J92" s="83">
        <f t="shared" si="45"/>
        <v>6</v>
      </c>
      <c r="K92" s="83">
        <f t="shared" si="45"/>
        <v>8</v>
      </c>
      <c r="L92" s="83">
        <f t="shared" si="45"/>
        <v>6</v>
      </c>
      <c r="M92" s="83">
        <f t="shared" si="45"/>
        <v>7</v>
      </c>
      <c r="N92" s="83">
        <f t="shared" si="45"/>
        <v>6</v>
      </c>
      <c r="O92" s="83">
        <f t="shared" si="45"/>
        <v>6</v>
      </c>
      <c r="P92" s="83">
        <f t="shared" si="45"/>
        <v>6</v>
      </c>
      <c r="Q92" s="83">
        <f t="shared" si="45"/>
        <v>6</v>
      </c>
      <c r="R92" s="83">
        <f t="shared" si="45"/>
        <v>36</v>
      </c>
      <c r="S92" s="83">
        <f t="shared" si="45"/>
        <v>6</v>
      </c>
      <c r="T92" s="83">
        <f t="shared" si="45"/>
        <v>6</v>
      </c>
      <c r="U92" s="83">
        <f t="shared" si="45"/>
        <v>0</v>
      </c>
      <c r="V92" s="83">
        <f t="shared" si="45"/>
        <v>0</v>
      </c>
      <c r="W92" s="83">
        <f t="shared" si="45"/>
        <v>0</v>
      </c>
      <c r="X92" s="83">
        <f t="shared" si="45"/>
        <v>16</v>
      </c>
      <c r="Y92" s="83">
        <f t="shared" si="45"/>
        <v>16</v>
      </c>
      <c r="Z92" s="83">
        <f t="shared" si="45"/>
        <v>16</v>
      </c>
      <c r="AA92" s="83">
        <f t="shared" si="45"/>
        <v>16</v>
      </c>
      <c r="AB92" s="83">
        <f t="shared" si="45"/>
        <v>18</v>
      </c>
      <c r="AC92" s="83">
        <f t="shared" si="45"/>
        <v>18</v>
      </c>
      <c r="AD92" s="83">
        <f t="shared" si="45"/>
        <v>16</v>
      </c>
      <c r="AE92" s="83">
        <f t="shared" si="45"/>
        <v>18</v>
      </c>
      <c r="AF92" s="83">
        <f t="shared" si="45"/>
        <v>14</v>
      </c>
      <c r="AG92" s="83">
        <f t="shared" si="45"/>
        <v>16</v>
      </c>
      <c r="AH92" s="83">
        <f t="shared" si="45"/>
        <v>16</v>
      </c>
      <c r="AI92" s="83">
        <f t="shared" si="45"/>
        <v>16</v>
      </c>
      <c r="AJ92" s="83">
        <f t="shared" si="45"/>
        <v>14</v>
      </c>
      <c r="AK92" s="83">
        <f aca="true" t="shared" si="46" ref="AK92:BE92">AK94+AK100</f>
        <v>14</v>
      </c>
      <c r="AL92" s="83">
        <f t="shared" si="46"/>
        <v>14</v>
      </c>
      <c r="AM92" s="83">
        <f t="shared" si="46"/>
        <v>6</v>
      </c>
      <c r="AN92" s="83">
        <f t="shared" si="46"/>
        <v>12</v>
      </c>
      <c r="AO92" s="83">
        <f t="shared" si="46"/>
        <v>22</v>
      </c>
      <c r="AP92" s="83">
        <f t="shared" si="46"/>
        <v>11</v>
      </c>
      <c r="AQ92" s="83">
        <f t="shared" si="46"/>
        <v>36</v>
      </c>
      <c r="AR92" s="83">
        <f t="shared" si="46"/>
        <v>36</v>
      </c>
      <c r="AS92" s="83">
        <f t="shared" si="46"/>
        <v>36</v>
      </c>
      <c r="AT92" s="83">
        <f t="shared" si="46"/>
        <v>36</v>
      </c>
      <c r="AU92" s="83">
        <f t="shared" si="46"/>
        <v>30</v>
      </c>
      <c r="AV92" s="83">
        <f t="shared" si="46"/>
        <v>0</v>
      </c>
      <c r="AW92" s="83">
        <f t="shared" si="46"/>
        <v>0</v>
      </c>
      <c r="AX92" s="83">
        <f t="shared" si="46"/>
        <v>0</v>
      </c>
      <c r="AY92" s="83">
        <f t="shared" si="46"/>
        <v>0</v>
      </c>
      <c r="AZ92" s="83">
        <f t="shared" si="46"/>
        <v>0</v>
      </c>
      <c r="BA92" s="83">
        <f t="shared" si="46"/>
        <v>0</v>
      </c>
      <c r="BB92" s="83">
        <f t="shared" si="46"/>
        <v>0</v>
      </c>
      <c r="BC92" s="83">
        <f t="shared" si="46"/>
        <v>0</v>
      </c>
      <c r="BD92" s="83">
        <f t="shared" si="46"/>
        <v>0</v>
      </c>
      <c r="BE92" s="83">
        <f t="shared" si="46"/>
        <v>0</v>
      </c>
      <c r="BF92" s="254">
        <f t="shared" si="40"/>
        <v>594</v>
      </c>
    </row>
    <row r="93" spans="1:58" ht="12.75" customHeight="1">
      <c r="A93" s="613"/>
      <c r="B93" s="584"/>
      <c r="C93" s="584"/>
      <c r="D93" s="13" t="s">
        <v>118</v>
      </c>
      <c r="E93" s="83">
        <f aca="true" t="shared" si="47" ref="E93:AJ93">E95+E101</f>
        <v>1</v>
      </c>
      <c r="F93" s="83">
        <f t="shared" si="47"/>
        <v>1</v>
      </c>
      <c r="G93" s="83">
        <f t="shared" si="47"/>
        <v>1</v>
      </c>
      <c r="H93" s="83">
        <f t="shared" si="47"/>
        <v>1</v>
      </c>
      <c r="I93" s="83">
        <f t="shared" si="47"/>
        <v>1</v>
      </c>
      <c r="J93" s="83">
        <f t="shared" si="47"/>
        <v>1</v>
      </c>
      <c r="K93" s="83">
        <f t="shared" si="47"/>
        <v>2</v>
      </c>
      <c r="L93" s="83">
        <f t="shared" si="47"/>
        <v>2</v>
      </c>
      <c r="M93" s="83">
        <f t="shared" si="47"/>
        <v>2</v>
      </c>
      <c r="N93" s="83">
        <f t="shared" si="47"/>
        <v>2</v>
      </c>
      <c r="O93" s="83">
        <f t="shared" si="47"/>
        <v>2</v>
      </c>
      <c r="P93" s="83">
        <f t="shared" si="47"/>
        <v>2</v>
      </c>
      <c r="Q93" s="83">
        <f t="shared" si="47"/>
        <v>2</v>
      </c>
      <c r="R93" s="83">
        <f t="shared" si="47"/>
        <v>0</v>
      </c>
      <c r="S93" s="83">
        <f t="shared" si="47"/>
        <v>2</v>
      </c>
      <c r="T93" s="83">
        <f t="shared" si="47"/>
        <v>2</v>
      </c>
      <c r="U93" s="83">
        <f t="shared" si="47"/>
        <v>0</v>
      </c>
      <c r="V93" s="83">
        <f t="shared" si="47"/>
        <v>0</v>
      </c>
      <c r="W93" s="83">
        <f t="shared" si="47"/>
        <v>0</v>
      </c>
      <c r="X93" s="83">
        <f t="shared" si="47"/>
        <v>1</v>
      </c>
      <c r="Y93" s="83">
        <f t="shared" si="47"/>
        <v>2</v>
      </c>
      <c r="Z93" s="83">
        <f t="shared" si="47"/>
        <v>1</v>
      </c>
      <c r="AA93" s="83">
        <f t="shared" si="47"/>
        <v>2</v>
      </c>
      <c r="AB93" s="83">
        <f t="shared" si="47"/>
        <v>1</v>
      </c>
      <c r="AC93" s="83">
        <f t="shared" si="47"/>
        <v>2</v>
      </c>
      <c r="AD93" s="83">
        <f t="shared" si="47"/>
        <v>1</v>
      </c>
      <c r="AE93" s="83">
        <f t="shared" si="47"/>
        <v>2</v>
      </c>
      <c r="AF93" s="83">
        <f t="shared" si="47"/>
        <v>1</v>
      </c>
      <c r="AG93" s="83">
        <f t="shared" si="47"/>
        <v>2</v>
      </c>
      <c r="AH93" s="83">
        <f t="shared" si="47"/>
        <v>2</v>
      </c>
      <c r="AI93" s="83">
        <f t="shared" si="47"/>
        <v>2</v>
      </c>
      <c r="AJ93" s="83">
        <f t="shared" si="47"/>
        <v>2</v>
      </c>
      <c r="AK93" s="83">
        <f aca="true" t="shared" si="48" ref="AK93:BE93">AK95+AK101</f>
        <v>2</v>
      </c>
      <c r="AL93" s="83">
        <f t="shared" si="48"/>
        <v>2</v>
      </c>
      <c r="AM93" s="83">
        <f t="shared" si="48"/>
        <v>0</v>
      </c>
      <c r="AN93" s="83">
        <f t="shared" si="48"/>
        <v>2</v>
      </c>
      <c r="AO93" s="83">
        <f t="shared" si="48"/>
        <v>2</v>
      </c>
      <c r="AP93" s="83">
        <f t="shared" si="48"/>
        <v>1</v>
      </c>
      <c r="AQ93" s="83">
        <f t="shared" si="48"/>
        <v>2</v>
      </c>
      <c r="AR93" s="83">
        <f t="shared" si="48"/>
        <v>0</v>
      </c>
      <c r="AS93" s="83">
        <f t="shared" si="48"/>
        <v>0</v>
      </c>
      <c r="AT93" s="83">
        <f t="shared" si="48"/>
        <v>0</v>
      </c>
      <c r="AU93" s="83">
        <f t="shared" si="48"/>
        <v>0</v>
      </c>
      <c r="AV93" s="83">
        <f t="shared" si="48"/>
        <v>0</v>
      </c>
      <c r="AW93" s="83">
        <f t="shared" si="48"/>
        <v>0</v>
      </c>
      <c r="AX93" s="83">
        <f t="shared" si="48"/>
        <v>0</v>
      </c>
      <c r="AY93" s="83">
        <f t="shared" si="48"/>
        <v>0</v>
      </c>
      <c r="AZ93" s="83">
        <f t="shared" si="48"/>
        <v>0</v>
      </c>
      <c r="BA93" s="83">
        <f t="shared" si="48"/>
        <v>0</v>
      </c>
      <c r="BB93" s="83">
        <f t="shared" si="48"/>
        <v>0</v>
      </c>
      <c r="BC93" s="83">
        <f t="shared" si="48"/>
        <v>0</v>
      </c>
      <c r="BD93" s="83">
        <f t="shared" si="48"/>
        <v>0</v>
      </c>
      <c r="BE93" s="83">
        <f t="shared" si="48"/>
        <v>0</v>
      </c>
      <c r="BF93" s="254">
        <f t="shared" si="40"/>
        <v>56</v>
      </c>
    </row>
    <row r="94" spans="1:58" ht="43.5" customHeight="1">
      <c r="A94" s="613"/>
      <c r="B94" s="584" t="s">
        <v>38</v>
      </c>
      <c r="C94" s="638" t="s">
        <v>173</v>
      </c>
      <c r="D94" s="13" t="s">
        <v>117</v>
      </c>
      <c r="E94" s="83">
        <f>E96+E98</f>
        <v>6</v>
      </c>
      <c r="F94" s="83">
        <f aca="true" t="shared" si="49" ref="F94:BE94">F96+F98</f>
        <v>6</v>
      </c>
      <c r="G94" s="83">
        <f t="shared" si="49"/>
        <v>6</v>
      </c>
      <c r="H94" s="83">
        <f t="shared" si="49"/>
        <v>6</v>
      </c>
      <c r="I94" s="83">
        <f t="shared" si="49"/>
        <v>8</v>
      </c>
      <c r="J94" s="83">
        <f t="shared" si="49"/>
        <v>6</v>
      </c>
      <c r="K94" s="83">
        <f t="shared" si="49"/>
        <v>8</v>
      </c>
      <c r="L94" s="83">
        <f t="shared" si="49"/>
        <v>6</v>
      </c>
      <c r="M94" s="83">
        <f t="shared" si="49"/>
        <v>7</v>
      </c>
      <c r="N94" s="83">
        <f t="shared" si="49"/>
        <v>6</v>
      </c>
      <c r="O94" s="83">
        <f t="shared" si="49"/>
        <v>6</v>
      </c>
      <c r="P94" s="83">
        <f t="shared" si="49"/>
        <v>6</v>
      </c>
      <c r="Q94" s="83">
        <f t="shared" si="49"/>
        <v>6</v>
      </c>
      <c r="R94" s="83">
        <f t="shared" si="49"/>
        <v>36</v>
      </c>
      <c r="S94" s="83">
        <f t="shared" si="49"/>
        <v>6</v>
      </c>
      <c r="T94" s="83">
        <f t="shared" si="49"/>
        <v>6</v>
      </c>
      <c r="U94" s="83">
        <f t="shared" si="49"/>
        <v>0</v>
      </c>
      <c r="V94" s="83">
        <f t="shared" si="49"/>
        <v>0</v>
      </c>
      <c r="W94" s="83">
        <f t="shared" si="49"/>
        <v>0</v>
      </c>
      <c r="X94" s="83">
        <f t="shared" si="49"/>
        <v>12</v>
      </c>
      <c r="Y94" s="83">
        <f t="shared" si="49"/>
        <v>12</v>
      </c>
      <c r="Z94" s="83">
        <f t="shared" si="49"/>
        <v>12</v>
      </c>
      <c r="AA94" s="83">
        <f t="shared" si="49"/>
        <v>12</v>
      </c>
      <c r="AB94" s="83">
        <f t="shared" si="49"/>
        <v>12</v>
      </c>
      <c r="AC94" s="83">
        <f t="shared" si="49"/>
        <v>12</v>
      </c>
      <c r="AD94" s="83">
        <f t="shared" si="49"/>
        <v>12</v>
      </c>
      <c r="AE94" s="83">
        <f t="shared" si="49"/>
        <v>12</v>
      </c>
      <c r="AF94" s="83">
        <f t="shared" si="49"/>
        <v>6</v>
      </c>
      <c r="AG94" s="83">
        <f t="shared" si="49"/>
        <v>6</v>
      </c>
      <c r="AH94" s="83">
        <f t="shared" si="49"/>
        <v>0</v>
      </c>
      <c r="AI94" s="83">
        <f t="shared" si="49"/>
        <v>0</v>
      </c>
      <c r="AJ94" s="83">
        <f t="shared" si="49"/>
        <v>0</v>
      </c>
      <c r="AK94" s="83">
        <f t="shared" si="49"/>
        <v>0</v>
      </c>
      <c r="AL94" s="83">
        <f t="shared" si="49"/>
        <v>0</v>
      </c>
      <c r="AM94" s="83">
        <f t="shared" si="49"/>
        <v>0</v>
      </c>
      <c r="AN94" s="83">
        <f t="shared" si="49"/>
        <v>0</v>
      </c>
      <c r="AO94" s="83">
        <f t="shared" si="49"/>
        <v>0</v>
      </c>
      <c r="AP94" s="83">
        <f t="shared" si="49"/>
        <v>0</v>
      </c>
      <c r="AQ94" s="83">
        <f>AQ99</f>
        <v>6</v>
      </c>
      <c r="AR94" s="83">
        <f>AR99</f>
        <v>36</v>
      </c>
      <c r="AS94" s="83">
        <f>AS99</f>
        <v>36</v>
      </c>
      <c r="AT94" s="83">
        <f>AT99</f>
        <v>36</v>
      </c>
      <c r="AU94" s="83">
        <f>AU99</f>
        <v>30</v>
      </c>
      <c r="AV94" s="83">
        <f t="shared" si="49"/>
        <v>0</v>
      </c>
      <c r="AW94" s="83">
        <f t="shared" si="49"/>
        <v>0</v>
      </c>
      <c r="AX94" s="83">
        <f t="shared" si="49"/>
        <v>0</v>
      </c>
      <c r="AY94" s="83">
        <f t="shared" si="49"/>
        <v>0</v>
      </c>
      <c r="AZ94" s="83">
        <f t="shared" si="49"/>
        <v>0</v>
      </c>
      <c r="BA94" s="83">
        <f t="shared" si="49"/>
        <v>0</v>
      </c>
      <c r="BB94" s="83">
        <f t="shared" si="49"/>
        <v>0</v>
      </c>
      <c r="BC94" s="83">
        <f t="shared" si="49"/>
        <v>0</v>
      </c>
      <c r="BD94" s="83">
        <f t="shared" si="49"/>
        <v>0</v>
      </c>
      <c r="BE94" s="83">
        <f t="shared" si="49"/>
        <v>0</v>
      </c>
      <c r="BF94" s="263">
        <f aca="true" t="shared" si="50" ref="BF94:BF103">SUM(E94:BE94)</f>
        <v>383</v>
      </c>
    </row>
    <row r="95" spans="1:58" ht="45.75" customHeight="1">
      <c r="A95" s="621"/>
      <c r="B95" s="584"/>
      <c r="C95" s="638"/>
      <c r="D95" s="13" t="s">
        <v>118</v>
      </c>
      <c r="E95" s="83">
        <f>E97</f>
        <v>1</v>
      </c>
      <c r="F95" s="83">
        <f aca="true" t="shared" si="51" ref="F95:BE95">F97</f>
        <v>1</v>
      </c>
      <c r="G95" s="83">
        <f t="shared" si="51"/>
        <v>1</v>
      </c>
      <c r="H95" s="83">
        <f t="shared" si="51"/>
        <v>1</v>
      </c>
      <c r="I95" s="83">
        <f t="shared" si="51"/>
        <v>1</v>
      </c>
      <c r="J95" s="83">
        <f t="shared" si="51"/>
        <v>1</v>
      </c>
      <c r="K95" s="83">
        <f t="shared" si="51"/>
        <v>2</v>
      </c>
      <c r="L95" s="83">
        <f t="shared" si="51"/>
        <v>2</v>
      </c>
      <c r="M95" s="83">
        <f t="shared" si="51"/>
        <v>2</v>
      </c>
      <c r="N95" s="83">
        <f t="shared" si="51"/>
        <v>2</v>
      </c>
      <c r="O95" s="83">
        <f t="shared" si="51"/>
        <v>2</v>
      </c>
      <c r="P95" s="83">
        <f t="shared" si="51"/>
        <v>2</v>
      </c>
      <c r="Q95" s="83">
        <f t="shared" si="51"/>
        <v>2</v>
      </c>
      <c r="R95" s="83">
        <f t="shared" si="51"/>
        <v>0</v>
      </c>
      <c r="S95" s="83">
        <f t="shared" si="51"/>
        <v>2</v>
      </c>
      <c r="T95" s="83">
        <f t="shared" si="51"/>
        <v>2</v>
      </c>
      <c r="U95" s="83">
        <f t="shared" si="51"/>
        <v>0</v>
      </c>
      <c r="V95" s="83">
        <f t="shared" si="51"/>
        <v>0</v>
      </c>
      <c r="W95" s="83">
        <f t="shared" si="51"/>
        <v>0</v>
      </c>
      <c r="X95" s="83">
        <f t="shared" si="51"/>
        <v>0</v>
      </c>
      <c r="Y95" s="83">
        <f t="shared" si="51"/>
        <v>0</v>
      </c>
      <c r="Z95" s="83">
        <f t="shared" si="51"/>
        <v>0</v>
      </c>
      <c r="AA95" s="83">
        <f t="shared" si="51"/>
        <v>0</v>
      </c>
      <c r="AB95" s="83">
        <f t="shared" si="51"/>
        <v>0</v>
      </c>
      <c r="AC95" s="83">
        <f t="shared" si="51"/>
        <v>0</v>
      </c>
      <c r="AD95" s="83">
        <f t="shared" si="51"/>
        <v>0</v>
      </c>
      <c r="AE95" s="83">
        <f t="shared" si="51"/>
        <v>0</v>
      </c>
      <c r="AF95" s="83">
        <f t="shared" si="51"/>
        <v>0</v>
      </c>
      <c r="AG95" s="83">
        <f t="shared" si="51"/>
        <v>0</v>
      </c>
      <c r="AH95" s="83">
        <f t="shared" si="51"/>
        <v>0</v>
      </c>
      <c r="AI95" s="83">
        <f t="shared" si="51"/>
        <v>0</v>
      </c>
      <c r="AJ95" s="83">
        <f t="shared" si="51"/>
        <v>0</v>
      </c>
      <c r="AK95" s="83">
        <f t="shared" si="51"/>
        <v>0</v>
      </c>
      <c r="AL95" s="83">
        <f t="shared" si="51"/>
        <v>0</v>
      </c>
      <c r="AM95" s="83">
        <f t="shared" si="51"/>
        <v>0</v>
      </c>
      <c r="AN95" s="83">
        <f t="shared" si="51"/>
        <v>0</v>
      </c>
      <c r="AO95" s="83">
        <f t="shared" si="51"/>
        <v>0</v>
      </c>
      <c r="AP95" s="83">
        <f t="shared" si="51"/>
        <v>0</v>
      </c>
      <c r="AQ95" s="83">
        <f t="shared" si="51"/>
        <v>0</v>
      </c>
      <c r="AR95" s="83">
        <f t="shared" si="51"/>
        <v>0</v>
      </c>
      <c r="AS95" s="83">
        <f t="shared" si="51"/>
        <v>0</v>
      </c>
      <c r="AT95" s="83">
        <f t="shared" si="51"/>
        <v>0</v>
      </c>
      <c r="AU95" s="83">
        <f t="shared" si="51"/>
        <v>0</v>
      </c>
      <c r="AV95" s="83">
        <f t="shared" si="51"/>
        <v>0</v>
      </c>
      <c r="AW95" s="83">
        <f t="shared" si="51"/>
        <v>0</v>
      </c>
      <c r="AX95" s="83">
        <f t="shared" si="51"/>
        <v>0</v>
      </c>
      <c r="AY95" s="83">
        <f t="shared" si="51"/>
        <v>0</v>
      </c>
      <c r="AZ95" s="83">
        <f t="shared" si="51"/>
        <v>0</v>
      </c>
      <c r="BA95" s="83">
        <f t="shared" si="51"/>
        <v>0</v>
      </c>
      <c r="BB95" s="83">
        <f t="shared" si="51"/>
        <v>0</v>
      </c>
      <c r="BC95" s="83">
        <f t="shared" si="51"/>
        <v>0</v>
      </c>
      <c r="BD95" s="83">
        <f t="shared" si="51"/>
        <v>0</v>
      </c>
      <c r="BE95" s="83">
        <f t="shared" si="51"/>
        <v>0</v>
      </c>
      <c r="BF95" s="263">
        <f t="shared" si="50"/>
        <v>24</v>
      </c>
    </row>
    <row r="96" spans="1:58" ht="24.75" customHeight="1">
      <c r="A96" s="613"/>
      <c r="B96" s="579" t="s">
        <v>171</v>
      </c>
      <c r="C96" s="590" t="s">
        <v>175</v>
      </c>
      <c r="D96" s="76" t="s">
        <v>117</v>
      </c>
      <c r="E96" s="91">
        <v>6</v>
      </c>
      <c r="F96" s="91">
        <v>6</v>
      </c>
      <c r="G96" s="91">
        <v>6</v>
      </c>
      <c r="H96" s="91">
        <v>6</v>
      </c>
      <c r="I96" s="91">
        <v>8</v>
      </c>
      <c r="J96" s="91">
        <v>6</v>
      </c>
      <c r="K96" s="91">
        <v>8</v>
      </c>
      <c r="L96" s="91">
        <v>6</v>
      </c>
      <c r="M96" s="91">
        <v>7</v>
      </c>
      <c r="N96" s="91">
        <v>6</v>
      </c>
      <c r="O96" s="91">
        <v>6</v>
      </c>
      <c r="P96" s="91">
        <v>6</v>
      </c>
      <c r="Q96" s="91">
        <v>6</v>
      </c>
      <c r="R96" s="91"/>
      <c r="S96" s="91">
        <v>6</v>
      </c>
      <c r="T96" s="91">
        <v>6</v>
      </c>
      <c r="U96" s="91"/>
      <c r="V96" s="92">
        <v>0</v>
      </c>
      <c r="W96" s="92">
        <v>0</v>
      </c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92">
        <v>0</v>
      </c>
      <c r="AW96" s="85"/>
      <c r="AX96" s="85"/>
      <c r="AY96" s="85"/>
      <c r="AZ96" s="85"/>
      <c r="BA96" s="85"/>
      <c r="BB96" s="85"/>
      <c r="BC96" s="85"/>
      <c r="BD96" s="85"/>
      <c r="BE96" s="85"/>
      <c r="BF96" s="252">
        <f t="shared" si="50"/>
        <v>95</v>
      </c>
    </row>
    <row r="97" spans="1:58" ht="28.5" customHeight="1">
      <c r="A97" s="613"/>
      <c r="B97" s="579"/>
      <c r="C97" s="590"/>
      <c r="D97" s="76" t="s">
        <v>118</v>
      </c>
      <c r="E97" s="91">
        <v>1</v>
      </c>
      <c r="F97" s="91">
        <v>1</v>
      </c>
      <c r="G97" s="91">
        <v>1</v>
      </c>
      <c r="H97" s="91">
        <v>1</v>
      </c>
      <c r="I97" s="91">
        <v>1</v>
      </c>
      <c r="J97" s="91">
        <v>1</v>
      </c>
      <c r="K97" s="91">
        <v>2</v>
      </c>
      <c r="L97" s="91">
        <v>2</v>
      </c>
      <c r="M97" s="91">
        <v>2</v>
      </c>
      <c r="N97" s="91">
        <v>2</v>
      </c>
      <c r="O97" s="91">
        <v>2</v>
      </c>
      <c r="P97" s="91">
        <v>2</v>
      </c>
      <c r="Q97" s="91">
        <v>2</v>
      </c>
      <c r="R97" s="91"/>
      <c r="S97" s="91">
        <v>2</v>
      </c>
      <c r="T97" s="91">
        <v>2</v>
      </c>
      <c r="U97" s="91"/>
      <c r="V97" s="92">
        <v>0</v>
      </c>
      <c r="W97" s="92">
        <v>0</v>
      </c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9"/>
      <c r="AS97" s="87"/>
      <c r="AT97" s="87"/>
      <c r="AU97" s="88"/>
      <c r="AV97" s="92">
        <v>0</v>
      </c>
      <c r="AW97" s="85"/>
      <c r="AX97" s="85"/>
      <c r="AY97" s="85"/>
      <c r="AZ97" s="85"/>
      <c r="BA97" s="85"/>
      <c r="BB97" s="85"/>
      <c r="BC97" s="85"/>
      <c r="BD97" s="85"/>
      <c r="BE97" s="85"/>
      <c r="BF97" s="252">
        <f t="shared" si="50"/>
        <v>24</v>
      </c>
    </row>
    <row r="98" spans="1:58" ht="15">
      <c r="A98" s="613"/>
      <c r="B98" s="76" t="s">
        <v>40</v>
      </c>
      <c r="C98" s="80" t="s">
        <v>2</v>
      </c>
      <c r="D98" s="76" t="s">
        <v>117</v>
      </c>
      <c r="E98" s="91"/>
      <c r="F98" s="91"/>
      <c r="G98" s="91"/>
      <c r="H98" s="91"/>
      <c r="I98" s="91"/>
      <c r="J98" s="91"/>
      <c r="K98" s="91"/>
      <c r="L98" s="93"/>
      <c r="M98" s="93"/>
      <c r="N98" s="93"/>
      <c r="O98" s="93"/>
      <c r="P98" s="93"/>
      <c r="Q98" s="93"/>
      <c r="R98" s="93">
        <v>36</v>
      </c>
      <c r="S98" s="93"/>
      <c r="T98" s="93"/>
      <c r="U98" s="93"/>
      <c r="V98" s="92">
        <v>0</v>
      </c>
      <c r="W98" s="92">
        <v>0</v>
      </c>
      <c r="X98" s="88">
        <v>12</v>
      </c>
      <c r="Y98" s="88">
        <v>12</v>
      </c>
      <c r="Z98" s="88">
        <v>12</v>
      </c>
      <c r="AA98" s="88">
        <v>12</v>
      </c>
      <c r="AB98" s="88">
        <v>12</v>
      </c>
      <c r="AC98" s="88">
        <v>12</v>
      </c>
      <c r="AD98" s="88">
        <v>12</v>
      </c>
      <c r="AE98" s="88">
        <v>12</v>
      </c>
      <c r="AF98" s="88">
        <v>6</v>
      </c>
      <c r="AG98" s="88">
        <v>6</v>
      </c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7"/>
      <c r="AU98" s="88"/>
      <c r="AV98" s="92">
        <v>0</v>
      </c>
      <c r="AW98" s="85"/>
      <c r="AX98" s="85"/>
      <c r="AY98" s="85"/>
      <c r="AZ98" s="85"/>
      <c r="BA98" s="85"/>
      <c r="BB98" s="85"/>
      <c r="BC98" s="85"/>
      <c r="BD98" s="85"/>
      <c r="BE98" s="85"/>
      <c r="BF98" s="252">
        <f t="shared" si="50"/>
        <v>144</v>
      </c>
    </row>
    <row r="99" spans="1:58" ht="16.5">
      <c r="A99" s="613"/>
      <c r="B99" s="76" t="s">
        <v>41</v>
      </c>
      <c r="C99" s="80" t="s">
        <v>3</v>
      </c>
      <c r="D99" s="76" t="s">
        <v>117</v>
      </c>
      <c r="E99" s="91"/>
      <c r="F99" s="91"/>
      <c r="G99" s="91"/>
      <c r="H99" s="91"/>
      <c r="I99" s="91"/>
      <c r="J99" s="91"/>
      <c r="K99" s="91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2">
        <v>0</v>
      </c>
      <c r="W99" s="92">
        <v>0</v>
      </c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7"/>
      <c r="AK99" s="88"/>
      <c r="AL99" s="88"/>
      <c r="AM99" s="88"/>
      <c r="AN99" s="88"/>
      <c r="AO99" s="88"/>
      <c r="AP99" s="88"/>
      <c r="AQ99" s="88">
        <v>6</v>
      </c>
      <c r="AR99" s="88">
        <v>36</v>
      </c>
      <c r="AS99" s="88">
        <v>36</v>
      </c>
      <c r="AT99" s="87">
        <v>36</v>
      </c>
      <c r="AU99" s="88">
        <v>30</v>
      </c>
      <c r="AV99" s="92">
        <v>0</v>
      </c>
      <c r="AW99" s="85"/>
      <c r="AX99" s="85"/>
      <c r="AY99" s="85"/>
      <c r="AZ99" s="85"/>
      <c r="BA99" s="85"/>
      <c r="BB99" s="85"/>
      <c r="BC99" s="85"/>
      <c r="BD99" s="85"/>
      <c r="BE99" s="85"/>
      <c r="BF99" s="430">
        <f>SUM(X99:BE99)</f>
        <v>144</v>
      </c>
    </row>
    <row r="100" spans="1:58" ht="15" customHeight="1">
      <c r="A100" s="613"/>
      <c r="B100" s="584" t="s">
        <v>57</v>
      </c>
      <c r="C100" s="638" t="s">
        <v>176</v>
      </c>
      <c r="D100" s="13" t="s">
        <v>117</v>
      </c>
      <c r="E100" s="90">
        <f aca="true" t="shared" si="52" ref="E100:AE100">E102+E104</f>
        <v>0</v>
      </c>
      <c r="F100" s="90">
        <f t="shared" si="52"/>
        <v>0</v>
      </c>
      <c r="G100" s="90">
        <f t="shared" si="52"/>
        <v>0</v>
      </c>
      <c r="H100" s="90">
        <f t="shared" si="52"/>
        <v>0</v>
      </c>
      <c r="I100" s="90">
        <f t="shared" si="52"/>
        <v>0</v>
      </c>
      <c r="J100" s="90">
        <f t="shared" si="52"/>
        <v>0</v>
      </c>
      <c r="K100" s="90">
        <f t="shared" si="52"/>
        <v>0</v>
      </c>
      <c r="L100" s="90">
        <f t="shared" si="52"/>
        <v>0</v>
      </c>
      <c r="M100" s="90">
        <f t="shared" si="52"/>
        <v>0</v>
      </c>
      <c r="N100" s="90">
        <f t="shared" si="52"/>
        <v>0</v>
      </c>
      <c r="O100" s="90">
        <f t="shared" si="52"/>
        <v>0</v>
      </c>
      <c r="P100" s="90">
        <f t="shared" si="52"/>
        <v>0</v>
      </c>
      <c r="Q100" s="90">
        <f t="shared" si="52"/>
        <v>0</v>
      </c>
      <c r="R100" s="90">
        <f t="shared" si="52"/>
        <v>0</v>
      </c>
      <c r="S100" s="90">
        <f t="shared" si="52"/>
        <v>0</v>
      </c>
      <c r="T100" s="90">
        <f t="shared" si="52"/>
        <v>0</v>
      </c>
      <c r="U100" s="90">
        <f t="shared" si="52"/>
        <v>0</v>
      </c>
      <c r="V100" s="90">
        <f t="shared" si="52"/>
        <v>0</v>
      </c>
      <c r="W100" s="90">
        <f t="shared" si="52"/>
        <v>0</v>
      </c>
      <c r="X100" s="90">
        <f t="shared" si="52"/>
        <v>4</v>
      </c>
      <c r="Y100" s="90">
        <f t="shared" si="52"/>
        <v>4</v>
      </c>
      <c r="Z100" s="90">
        <f t="shared" si="52"/>
        <v>4</v>
      </c>
      <c r="AA100" s="90">
        <f t="shared" si="52"/>
        <v>4</v>
      </c>
      <c r="AB100" s="90">
        <f t="shared" si="52"/>
        <v>6</v>
      </c>
      <c r="AC100" s="90">
        <f t="shared" si="52"/>
        <v>6</v>
      </c>
      <c r="AD100" s="90">
        <f t="shared" si="52"/>
        <v>4</v>
      </c>
      <c r="AE100" s="90">
        <f t="shared" si="52"/>
        <v>6</v>
      </c>
      <c r="AF100" s="90">
        <f aca="true" t="shared" si="53" ref="AF100:AQ100">AF102+AF104+AF106</f>
        <v>8</v>
      </c>
      <c r="AG100" s="90">
        <f t="shared" si="53"/>
        <v>10</v>
      </c>
      <c r="AH100" s="90">
        <f t="shared" si="53"/>
        <v>16</v>
      </c>
      <c r="AI100" s="90">
        <f t="shared" si="53"/>
        <v>16</v>
      </c>
      <c r="AJ100" s="90">
        <f t="shared" si="53"/>
        <v>14</v>
      </c>
      <c r="AK100" s="90">
        <f t="shared" si="53"/>
        <v>14</v>
      </c>
      <c r="AL100" s="90">
        <f t="shared" si="53"/>
        <v>14</v>
      </c>
      <c r="AM100" s="90">
        <f t="shared" si="53"/>
        <v>6</v>
      </c>
      <c r="AN100" s="90">
        <f t="shared" si="53"/>
        <v>12</v>
      </c>
      <c r="AO100" s="90">
        <f t="shared" si="53"/>
        <v>22</v>
      </c>
      <c r="AP100" s="90">
        <f t="shared" si="53"/>
        <v>11</v>
      </c>
      <c r="AQ100" s="90">
        <f t="shared" si="53"/>
        <v>30</v>
      </c>
      <c r="AR100" s="90">
        <f aca="true" t="shared" si="54" ref="AR100:BE100">AR102+AR104</f>
        <v>0</v>
      </c>
      <c r="AS100" s="90">
        <f t="shared" si="54"/>
        <v>0</v>
      </c>
      <c r="AT100" s="90">
        <f t="shared" si="54"/>
        <v>0</v>
      </c>
      <c r="AU100" s="90">
        <f t="shared" si="54"/>
        <v>0</v>
      </c>
      <c r="AV100" s="90">
        <f t="shared" si="54"/>
        <v>0</v>
      </c>
      <c r="AW100" s="90">
        <f t="shared" si="54"/>
        <v>0</v>
      </c>
      <c r="AX100" s="90">
        <f t="shared" si="54"/>
        <v>0</v>
      </c>
      <c r="AY100" s="90">
        <f t="shared" si="54"/>
        <v>0</v>
      </c>
      <c r="AZ100" s="90">
        <f t="shared" si="54"/>
        <v>0</v>
      </c>
      <c r="BA100" s="90">
        <f t="shared" si="54"/>
        <v>0</v>
      </c>
      <c r="BB100" s="90">
        <f t="shared" si="54"/>
        <v>0</v>
      </c>
      <c r="BC100" s="90">
        <f t="shared" si="54"/>
        <v>0</v>
      </c>
      <c r="BD100" s="90">
        <f t="shared" si="54"/>
        <v>0</v>
      </c>
      <c r="BE100" s="90">
        <f t="shared" si="54"/>
        <v>0</v>
      </c>
      <c r="BF100" s="263">
        <f t="shared" si="50"/>
        <v>211</v>
      </c>
    </row>
    <row r="101" spans="1:58" ht="17.25" customHeight="1">
      <c r="A101" s="613"/>
      <c r="B101" s="584"/>
      <c r="C101" s="638"/>
      <c r="D101" s="13" t="s">
        <v>118</v>
      </c>
      <c r="E101" s="90">
        <f>E103+E105</f>
        <v>0</v>
      </c>
      <c r="F101" s="90">
        <f aca="true" t="shared" si="55" ref="F101:BE101">F103+F105</f>
        <v>0</v>
      </c>
      <c r="G101" s="90">
        <f t="shared" si="55"/>
        <v>0</v>
      </c>
      <c r="H101" s="90">
        <f t="shared" si="55"/>
        <v>0</v>
      </c>
      <c r="I101" s="90">
        <f t="shared" si="55"/>
        <v>0</v>
      </c>
      <c r="J101" s="90">
        <f t="shared" si="55"/>
        <v>0</v>
      </c>
      <c r="K101" s="90">
        <f t="shared" si="55"/>
        <v>0</v>
      </c>
      <c r="L101" s="90">
        <f t="shared" si="55"/>
        <v>0</v>
      </c>
      <c r="M101" s="90">
        <f t="shared" si="55"/>
        <v>0</v>
      </c>
      <c r="N101" s="90">
        <f t="shared" si="55"/>
        <v>0</v>
      </c>
      <c r="O101" s="90">
        <f t="shared" si="55"/>
        <v>0</v>
      </c>
      <c r="P101" s="90">
        <f t="shared" si="55"/>
        <v>0</v>
      </c>
      <c r="Q101" s="90">
        <f t="shared" si="55"/>
        <v>0</v>
      </c>
      <c r="R101" s="90">
        <f t="shared" si="55"/>
        <v>0</v>
      </c>
      <c r="S101" s="90">
        <f t="shared" si="55"/>
        <v>0</v>
      </c>
      <c r="T101" s="90">
        <f t="shared" si="55"/>
        <v>0</v>
      </c>
      <c r="U101" s="90">
        <f t="shared" si="55"/>
        <v>0</v>
      </c>
      <c r="V101" s="90">
        <f t="shared" si="55"/>
        <v>0</v>
      </c>
      <c r="W101" s="90">
        <f t="shared" si="55"/>
        <v>0</v>
      </c>
      <c r="X101" s="90">
        <f t="shared" si="55"/>
        <v>1</v>
      </c>
      <c r="Y101" s="90">
        <f t="shared" si="55"/>
        <v>2</v>
      </c>
      <c r="Z101" s="90">
        <f t="shared" si="55"/>
        <v>1</v>
      </c>
      <c r="AA101" s="90">
        <f t="shared" si="55"/>
        <v>2</v>
      </c>
      <c r="AB101" s="90">
        <f t="shared" si="55"/>
        <v>1</v>
      </c>
      <c r="AC101" s="90">
        <f t="shared" si="55"/>
        <v>2</v>
      </c>
      <c r="AD101" s="90">
        <f t="shared" si="55"/>
        <v>1</v>
      </c>
      <c r="AE101" s="90">
        <f t="shared" si="55"/>
        <v>2</v>
      </c>
      <c r="AF101" s="90">
        <f t="shared" si="55"/>
        <v>1</v>
      </c>
      <c r="AG101" s="90">
        <f t="shared" si="55"/>
        <v>2</v>
      </c>
      <c r="AH101" s="90">
        <f t="shared" si="55"/>
        <v>2</v>
      </c>
      <c r="AI101" s="90">
        <f t="shared" si="55"/>
        <v>2</v>
      </c>
      <c r="AJ101" s="90">
        <f t="shared" si="55"/>
        <v>2</v>
      </c>
      <c r="AK101" s="90">
        <f t="shared" si="55"/>
        <v>2</v>
      </c>
      <c r="AL101" s="90">
        <f t="shared" si="55"/>
        <v>2</v>
      </c>
      <c r="AM101" s="90">
        <f t="shared" si="55"/>
        <v>0</v>
      </c>
      <c r="AN101" s="90">
        <f t="shared" si="55"/>
        <v>2</v>
      </c>
      <c r="AO101" s="90">
        <f t="shared" si="55"/>
        <v>2</v>
      </c>
      <c r="AP101" s="90">
        <f t="shared" si="55"/>
        <v>1</v>
      </c>
      <c r="AQ101" s="90">
        <f t="shared" si="55"/>
        <v>2</v>
      </c>
      <c r="AR101" s="90">
        <f t="shared" si="55"/>
        <v>0</v>
      </c>
      <c r="AS101" s="90">
        <f t="shared" si="55"/>
        <v>0</v>
      </c>
      <c r="AT101" s="90">
        <f t="shared" si="55"/>
        <v>0</v>
      </c>
      <c r="AU101" s="90">
        <f t="shared" si="55"/>
        <v>0</v>
      </c>
      <c r="AV101" s="90">
        <f t="shared" si="55"/>
        <v>0</v>
      </c>
      <c r="AW101" s="90">
        <f t="shared" si="55"/>
        <v>0</v>
      </c>
      <c r="AX101" s="90">
        <f t="shared" si="55"/>
        <v>0</v>
      </c>
      <c r="AY101" s="90">
        <f t="shared" si="55"/>
        <v>0</v>
      </c>
      <c r="AZ101" s="90">
        <f t="shared" si="55"/>
        <v>0</v>
      </c>
      <c r="BA101" s="90">
        <f t="shared" si="55"/>
        <v>0</v>
      </c>
      <c r="BB101" s="90">
        <f t="shared" si="55"/>
        <v>0</v>
      </c>
      <c r="BC101" s="90">
        <f t="shared" si="55"/>
        <v>0</v>
      </c>
      <c r="BD101" s="90">
        <f t="shared" si="55"/>
        <v>0</v>
      </c>
      <c r="BE101" s="90">
        <f t="shared" si="55"/>
        <v>0</v>
      </c>
      <c r="BF101" s="263">
        <f t="shared" si="50"/>
        <v>32</v>
      </c>
    </row>
    <row r="102" spans="1:58" ht="16.5" customHeight="1">
      <c r="A102" s="613"/>
      <c r="B102" s="579" t="s">
        <v>58</v>
      </c>
      <c r="C102" s="590" t="s">
        <v>177</v>
      </c>
      <c r="D102" s="76" t="s">
        <v>117</v>
      </c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2">
        <v>0</v>
      </c>
      <c r="W102" s="92">
        <v>0</v>
      </c>
      <c r="X102" s="88">
        <v>4</v>
      </c>
      <c r="Y102" s="88">
        <v>4</v>
      </c>
      <c r="Z102" s="88">
        <v>4</v>
      </c>
      <c r="AA102" s="88">
        <v>4</v>
      </c>
      <c r="AB102" s="88">
        <v>6</v>
      </c>
      <c r="AC102" s="88">
        <v>6</v>
      </c>
      <c r="AD102" s="88">
        <v>4</v>
      </c>
      <c r="AE102" s="88">
        <v>6</v>
      </c>
      <c r="AF102" s="88">
        <v>8</v>
      </c>
      <c r="AG102" s="88">
        <v>10</v>
      </c>
      <c r="AH102" s="88">
        <v>10</v>
      </c>
      <c r="AI102" s="88">
        <v>10</v>
      </c>
      <c r="AJ102" s="88">
        <v>8</v>
      </c>
      <c r="AK102" s="88">
        <v>8</v>
      </c>
      <c r="AL102" s="88">
        <v>8</v>
      </c>
      <c r="AM102" s="88"/>
      <c r="AN102" s="88"/>
      <c r="AO102" s="88"/>
      <c r="AP102" s="88"/>
      <c r="AQ102" s="88"/>
      <c r="AR102" s="88"/>
      <c r="AS102" s="88"/>
      <c r="AT102" s="88"/>
      <c r="AU102" s="88"/>
      <c r="AV102" s="92">
        <v>0</v>
      </c>
      <c r="AW102" s="85"/>
      <c r="AX102" s="85"/>
      <c r="AY102" s="85"/>
      <c r="AZ102" s="85"/>
      <c r="BA102" s="85"/>
      <c r="BB102" s="85"/>
      <c r="BC102" s="85"/>
      <c r="BD102" s="85"/>
      <c r="BE102" s="85"/>
      <c r="BF102" s="252">
        <f t="shared" si="50"/>
        <v>100</v>
      </c>
    </row>
    <row r="103" spans="1:58" ht="25.5" customHeight="1">
      <c r="A103" s="613"/>
      <c r="B103" s="579"/>
      <c r="C103" s="590"/>
      <c r="D103" s="76" t="s">
        <v>118</v>
      </c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2">
        <v>0</v>
      </c>
      <c r="W103" s="92">
        <v>0</v>
      </c>
      <c r="X103" s="88">
        <v>1</v>
      </c>
      <c r="Y103" s="88">
        <v>2</v>
      </c>
      <c r="Z103" s="88">
        <v>1</v>
      </c>
      <c r="AA103" s="88">
        <v>2</v>
      </c>
      <c r="AB103" s="88">
        <v>1</v>
      </c>
      <c r="AC103" s="88">
        <v>2</v>
      </c>
      <c r="AD103" s="88">
        <v>1</v>
      </c>
      <c r="AE103" s="88">
        <v>2</v>
      </c>
      <c r="AF103" s="88">
        <v>1</v>
      </c>
      <c r="AG103" s="88">
        <v>2</v>
      </c>
      <c r="AH103" s="88">
        <v>2</v>
      </c>
      <c r="AI103" s="88">
        <v>2</v>
      </c>
      <c r="AJ103" s="88">
        <v>2</v>
      </c>
      <c r="AK103" s="88">
        <v>2</v>
      </c>
      <c r="AL103" s="88">
        <v>2</v>
      </c>
      <c r="AM103" s="88"/>
      <c r="AN103" s="88"/>
      <c r="AO103" s="88"/>
      <c r="AP103" s="88"/>
      <c r="AQ103" s="88"/>
      <c r="AR103" s="88"/>
      <c r="AS103" s="88"/>
      <c r="AT103" s="88"/>
      <c r="AU103" s="88"/>
      <c r="AV103" s="92">
        <v>0</v>
      </c>
      <c r="AW103" s="85"/>
      <c r="AX103" s="85"/>
      <c r="AY103" s="85"/>
      <c r="AZ103" s="85"/>
      <c r="BA103" s="85"/>
      <c r="BB103" s="85"/>
      <c r="BC103" s="85"/>
      <c r="BD103" s="85"/>
      <c r="BE103" s="85"/>
      <c r="BF103" s="253">
        <f t="shared" si="50"/>
        <v>25</v>
      </c>
    </row>
    <row r="104" spans="1:58" ht="16.5" customHeight="1">
      <c r="A104" s="613"/>
      <c r="B104" s="579" t="s">
        <v>178</v>
      </c>
      <c r="C104" s="590" t="s">
        <v>179</v>
      </c>
      <c r="D104" s="76" t="s">
        <v>117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2">
        <v>0</v>
      </c>
      <c r="W104" s="92">
        <v>0</v>
      </c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>
        <v>6</v>
      </c>
      <c r="AO104" s="88">
        <v>10</v>
      </c>
      <c r="AP104" s="88">
        <v>5</v>
      </c>
      <c r="AQ104" s="88">
        <v>18</v>
      </c>
      <c r="AR104" s="88"/>
      <c r="AS104" s="88"/>
      <c r="AT104" s="88"/>
      <c r="AU104" s="88"/>
      <c r="AV104" s="92">
        <v>0</v>
      </c>
      <c r="AW104" s="85"/>
      <c r="AX104" s="85"/>
      <c r="AY104" s="85"/>
      <c r="AZ104" s="85"/>
      <c r="BA104" s="85"/>
      <c r="BB104" s="85"/>
      <c r="BC104" s="85"/>
      <c r="BD104" s="85"/>
      <c r="BE104" s="85"/>
      <c r="BF104" s="252">
        <f aca="true" t="shared" si="56" ref="BF104:BF111">SUM(E104:BE104)</f>
        <v>39</v>
      </c>
    </row>
    <row r="105" spans="1:58" ht="15.75" customHeight="1">
      <c r="A105" s="613"/>
      <c r="B105" s="579"/>
      <c r="C105" s="590"/>
      <c r="D105" s="76" t="s">
        <v>118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2">
        <v>0</v>
      </c>
      <c r="W105" s="92">
        <v>0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>
        <v>2</v>
      </c>
      <c r="AO105" s="88">
        <v>2</v>
      </c>
      <c r="AP105" s="88">
        <v>1</v>
      </c>
      <c r="AQ105" s="88">
        <v>2</v>
      </c>
      <c r="AR105" s="88"/>
      <c r="AS105" s="88"/>
      <c r="AT105" s="88"/>
      <c r="AU105" s="88"/>
      <c r="AV105" s="92">
        <v>0</v>
      </c>
      <c r="AW105" s="85"/>
      <c r="AX105" s="85"/>
      <c r="AY105" s="85"/>
      <c r="AZ105" s="85"/>
      <c r="BA105" s="85"/>
      <c r="BB105" s="85"/>
      <c r="BC105" s="85"/>
      <c r="BD105" s="85"/>
      <c r="BE105" s="85"/>
      <c r="BF105" s="252">
        <f t="shared" si="56"/>
        <v>7</v>
      </c>
    </row>
    <row r="106" spans="1:58" ht="15">
      <c r="A106" s="613"/>
      <c r="B106" s="76" t="s">
        <v>42</v>
      </c>
      <c r="C106" s="80" t="s">
        <v>2</v>
      </c>
      <c r="D106" s="76" t="s">
        <v>117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3"/>
      <c r="O106" s="93"/>
      <c r="P106" s="93"/>
      <c r="Q106" s="93"/>
      <c r="R106" s="93"/>
      <c r="S106" s="93"/>
      <c r="T106" s="93"/>
      <c r="U106" s="93"/>
      <c r="V106" s="92">
        <v>0</v>
      </c>
      <c r="W106" s="92">
        <v>0</v>
      </c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>
        <v>6</v>
      </c>
      <c r="AI106" s="88">
        <v>6</v>
      </c>
      <c r="AJ106" s="88">
        <v>6</v>
      </c>
      <c r="AK106" s="88">
        <v>6</v>
      </c>
      <c r="AL106" s="88">
        <v>6</v>
      </c>
      <c r="AM106" s="87">
        <v>6</v>
      </c>
      <c r="AN106" s="87">
        <v>6</v>
      </c>
      <c r="AO106" s="87">
        <v>12</v>
      </c>
      <c r="AP106" s="87">
        <v>6</v>
      </c>
      <c r="AQ106" s="87">
        <v>12</v>
      </c>
      <c r="AR106" s="87"/>
      <c r="AS106" s="87"/>
      <c r="AT106" s="87"/>
      <c r="AU106" s="85"/>
      <c r="AV106" s="92">
        <v>0</v>
      </c>
      <c r="AW106" s="88"/>
      <c r="AX106" s="88"/>
      <c r="AY106" s="88"/>
      <c r="AZ106" s="88"/>
      <c r="BA106" s="88"/>
      <c r="BB106" s="88"/>
      <c r="BC106" s="88"/>
      <c r="BD106" s="88"/>
      <c r="BE106" s="88"/>
      <c r="BF106" s="253">
        <f t="shared" si="56"/>
        <v>72</v>
      </c>
    </row>
    <row r="107" spans="1:58" ht="15" customHeight="1">
      <c r="A107" s="613"/>
      <c r="B107" s="584" t="s">
        <v>44</v>
      </c>
      <c r="C107" s="584" t="s">
        <v>128</v>
      </c>
      <c r="D107" s="13" t="s">
        <v>117</v>
      </c>
      <c r="E107" s="91"/>
      <c r="F107" s="91"/>
      <c r="G107" s="91"/>
      <c r="H107" s="91"/>
      <c r="I107" s="91"/>
      <c r="J107" s="91"/>
      <c r="K107" s="91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83">
        <v>0</v>
      </c>
      <c r="W107" s="83">
        <v>0</v>
      </c>
      <c r="X107" s="88">
        <v>2</v>
      </c>
      <c r="Y107" s="88">
        <v>2</v>
      </c>
      <c r="Z107" s="88">
        <v>2</v>
      </c>
      <c r="AA107" s="88">
        <v>2</v>
      </c>
      <c r="AB107" s="88">
        <v>2</v>
      </c>
      <c r="AC107" s="88">
        <v>2</v>
      </c>
      <c r="AD107" s="88">
        <v>2</v>
      </c>
      <c r="AE107" s="88">
        <v>2</v>
      </c>
      <c r="AF107" s="88">
        <v>2</v>
      </c>
      <c r="AG107" s="88">
        <v>2</v>
      </c>
      <c r="AH107" s="88">
        <v>2</v>
      </c>
      <c r="AI107" s="88">
        <v>2</v>
      </c>
      <c r="AJ107" s="88">
        <v>2</v>
      </c>
      <c r="AK107" s="87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3">
        <v>0</v>
      </c>
      <c r="AW107" s="88"/>
      <c r="AX107" s="88"/>
      <c r="AY107" s="88"/>
      <c r="AZ107" s="88"/>
      <c r="BA107" s="88"/>
      <c r="BB107" s="88"/>
      <c r="BC107" s="88"/>
      <c r="BD107" s="88"/>
      <c r="BE107" s="88"/>
      <c r="BF107" s="253">
        <f t="shared" si="56"/>
        <v>26</v>
      </c>
    </row>
    <row r="108" spans="1:58" ht="14.25" customHeight="1">
      <c r="A108" s="613"/>
      <c r="B108" s="584"/>
      <c r="C108" s="584"/>
      <c r="D108" s="13" t="s">
        <v>118</v>
      </c>
      <c r="E108" s="91"/>
      <c r="F108" s="91"/>
      <c r="G108" s="91"/>
      <c r="H108" s="91"/>
      <c r="I108" s="91"/>
      <c r="J108" s="91"/>
      <c r="K108" s="91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83">
        <v>0</v>
      </c>
      <c r="W108" s="83">
        <v>0</v>
      </c>
      <c r="X108" s="88">
        <v>2</v>
      </c>
      <c r="Y108" s="88">
        <v>2</v>
      </c>
      <c r="Z108" s="88">
        <v>2</v>
      </c>
      <c r="AA108" s="88">
        <v>2</v>
      </c>
      <c r="AB108" s="88">
        <v>2</v>
      </c>
      <c r="AC108" s="88">
        <v>2</v>
      </c>
      <c r="AD108" s="88">
        <v>2</v>
      </c>
      <c r="AE108" s="88">
        <v>2</v>
      </c>
      <c r="AF108" s="88">
        <v>2</v>
      </c>
      <c r="AG108" s="88">
        <v>2</v>
      </c>
      <c r="AH108" s="88">
        <v>2</v>
      </c>
      <c r="AI108" s="88">
        <v>2</v>
      </c>
      <c r="AJ108" s="88">
        <v>2</v>
      </c>
      <c r="AK108" s="87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3">
        <v>0</v>
      </c>
      <c r="AW108" s="88"/>
      <c r="AX108" s="88"/>
      <c r="AY108" s="88"/>
      <c r="AZ108" s="88"/>
      <c r="BA108" s="88"/>
      <c r="BB108" s="88"/>
      <c r="BC108" s="88"/>
      <c r="BD108" s="88"/>
      <c r="BE108" s="88"/>
      <c r="BF108" s="253">
        <f t="shared" si="56"/>
        <v>26</v>
      </c>
    </row>
    <row r="109" spans="1:58" ht="18" customHeight="1">
      <c r="A109" s="613"/>
      <c r="B109" s="584" t="s">
        <v>125</v>
      </c>
      <c r="C109" s="584"/>
      <c r="D109" s="584"/>
      <c r="E109" s="83">
        <f aca="true" t="shared" si="57" ref="E109:AJ109">E58+E72+E80+E90</f>
        <v>36</v>
      </c>
      <c r="F109" s="83">
        <f t="shared" si="57"/>
        <v>36</v>
      </c>
      <c r="G109" s="83">
        <f t="shared" si="57"/>
        <v>36</v>
      </c>
      <c r="H109" s="83">
        <f t="shared" si="57"/>
        <v>36</v>
      </c>
      <c r="I109" s="83">
        <f t="shared" si="57"/>
        <v>36</v>
      </c>
      <c r="J109" s="83">
        <f t="shared" si="57"/>
        <v>36</v>
      </c>
      <c r="K109" s="83">
        <f t="shared" si="57"/>
        <v>36</v>
      </c>
      <c r="L109" s="83">
        <f t="shared" si="57"/>
        <v>36</v>
      </c>
      <c r="M109" s="83">
        <f t="shared" si="57"/>
        <v>36</v>
      </c>
      <c r="N109" s="83">
        <f t="shared" si="57"/>
        <v>36</v>
      </c>
      <c r="O109" s="83">
        <f t="shared" si="57"/>
        <v>36</v>
      </c>
      <c r="P109" s="83">
        <f t="shared" si="57"/>
        <v>36</v>
      </c>
      <c r="Q109" s="83">
        <f t="shared" si="57"/>
        <v>36</v>
      </c>
      <c r="R109" s="83">
        <f t="shared" si="57"/>
        <v>36</v>
      </c>
      <c r="S109" s="83">
        <f t="shared" si="57"/>
        <v>36</v>
      </c>
      <c r="T109" s="83">
        <f t="shared" si="57"/>
        <v>36</v>
      </c>
      <c r="U109" s="481">
        <f t="shared" si="57"/>
        <v>0</v>
      </c>
      <c r="V109" s="83">
        <f t="shared" si="57"/>
        <v>0</v>
      </c>
      <c r="W109" s="83">
        <f t="shared" si="57"/>
        <v>0</v>
      </c>
      <c r="X109" s="83">
        <f t="shared" si="57"/>
        <v>36</v>
      </c>
      <c r="Y109" s="83">
        <f t="shared" si="57"/>
        <v>36</v>
      </c>
      <c r="Z109" s="83">
        <f t="shared" si="57"/>
        <v>36</v>
      </c>
      <c r="AA109" s="83">
        <f t="shared" si="57"/>
        <v>36</v>
      </c>
      <c r="AB109" s="83">
        <f t="shared" si="57"/>
        <v>36</v>
      </c>
      <c r="AC109" s="83">
        <f t="shared" si="57"/>
        <v>36</v>
      </c>
      <c r="AD109" s="83">
        <f t="shared" si="57"/>
        <v>36</v>
      </c>
      <c r="AE109" s="83">
        <f t="shared" si="57"/>
        <v>36</v>
      </c>
      <c r="AF109" s="83">
        <f t="shared" si="57"/>
        <v>36</v>
      </c>
      <c r="AG109" s="83">
        <f t="shared" si="57"/>
        <v>36</v>
      </c>
      <c r="AH109" s="83">
        <f t="shared" si="57"/>
        <v>36</v>
      </c>
      <c r="AI109" s="83">
        <f t="shared" si="57"/>
        <v>36</v>
      </c>
      <c r="AJ109" s="83">
        <f t="shared" si="57"/>
        <v>36</v>
      </c>
      <c r="AK109" s="83">
        <f aca="true" t="shared" si="58" ref="AK109:BE109">AK58+AK72+AK80+AK90</f>
        <v>30</v>
      </c>
      <c r="AL109" s="481">
        <f t="shared" si="58"/>
        <v>30</v>
      </c>
      <c r="AM109" s="83">
        <f t="shared" si="58"/>
        <v>36</v>
      </c>
      <c r="AN109" s="481">
        <f t="shared" si="58"/>
        <v>30</v>
      </c>
      <c r="AO109" s="83">
        <f t="shared" si="58"/>
        <v>36</v>
      </c>
      <c r="AP109" s="481">
        <f t="shared" si="58"/>
        <v>24</v>
      </c>
      <c r="AQ109" s="83">
        <f t="shared" si="58"/>
        <v>36</v>
      </c>
      <c r="AR109" s="83">
        <f t="shared" si="58"/>
        <v>36</v>
      </c>
      <c r="AS109" s="83">
        <f t="shared" si="58"/>
        <v>36</v>
      </c>
      <c r="AT109" s="83">
        <f t="shared" si="58"/>
        <v>36</v>
      </c>
      <c r="AU109" s="481">
        <f t="shared" si="58"/>
        <v>30</v>
      </c>
      <c r="AV109" s="83">
        <f t="shared" si="58"/>
        <v>0</v>
      </c>
      <c r="AW109" s="83">
        <f t="shared" si="58"/>
        <v>0</v>
      </c>
      <c r="AX109" s="83">
        <f t="shared" si="58"/>
        <v>0</v>
      </c>
      <c r="AY109" s="83">
        <f t="shared" si="58"/>
        <v>0</v>
      </c>
      <c r="AZ109" s="83">
        <f t="shared" si="58"/>
        <v>0</v>
      </c>
      <c r="BA109" s="83">
        <f t="shared" si="58"/>
        <v>0</v>
      </c>
      <c r="BB109" s="83">
        <f t="shared" si="58"/>
        <v>0</v>
      </c>
      <c r="BC109" s="83">
        <f t="shared" si="58"/>
        <v>0</v>
      </c>
      <c r="BD109" s="83">
        <f t="shared" si="58"/>
        <v>0</v>
      </c>
      <c r="BE109" s="83">
        <f t="shared" si="58"/>
        <v>0</v>
      </c>
      <c r="BF109" s="263">
        <f t="shared" si="56"/>
        <v>1404</v>
      </c>
    </row>
    <row r="110" spans="1:58" ht="18" customHeight="1">
      <c r="A110" s="613"/>
      <c r="B110" s="584" t="s">
        <v>126</v>
      </c>
      <c r="C110" s="584"/>
      <c r="D110" s="584"/>
      <c r="E110" s="83">
        <f aca="true" t="shared" si="59" ref="E110:AJ110">E59+E73+E81+E91</f>
        <v>12</v>
      </c>
      <c r="F110" s="83">
        <f t="shared" si="59"/>
        <v>14</v>
      </c>
      <c r="G110" s="83">
        <f t="shared" si="59"/>
        <v>11</v>
      </c>
      <c r="H110" s="83">
        <f t="shared" si="59"/>
        <v>12.5</v>
      </c>
      <c r="I110" s="83">
        <f t="shared" si="59"/>
        <v>12</v>
      </c>
      <c r="J110" s="83">
        <f t="shared" si="59"/>
        <v>10.5</v>
      </c>
      <c r="K110" s="83">
        <f t="shared" si="59"/>
        <v>12.5</v>
      </c>
      <c r="L110" s="83">
        <f t="shared" si="59"/>
        <v>13</v>
      </c>
      <c r="M110" s="83">
        <f t="shared" si="59"/>
        <v>13.5</v>
      </c>
      <c r="N110" s="83">
        <f t="shared" si="59"/>
        <v>13</v>
      </c>
      <c r="O110" s="83">
        <f t="shared" si="59"/>
        <v>12.5</v>
      </c>
      <c r="P110" s="83">
        <f t="shared" si="59"/>
        <v>15</v>
      </c>
      <c r="Q110" s="83">
        <f t="shared" si="59"/>
        <v>14.5</v>
      </c>
      <c r="R110" s="83">
        <f t="shared" si="59"/>
        <v>0</v>
      </c>
      <c r="S110" s="83">
        <f t="shared" si="59"/>
        <v>15</v>
      </c>
      <c r="T110" s="83">
        <f t="shared" si="59"/>
        <v>15</v>
      </c>
      <c r="U110" s="83">
        <f t="shared" si="59"/>
        <v>0</v>
      </c>
      <c r="V110" s="83">
        <f t="shared" si="59"/>
        <v>0</v>
      </c>
      <c r="W110" s="83">
        <f t="shared" si="59"/>
        <v>0</v>
      </c>
      <c r="X110" s="83">
        <f t="shared" si="59"/>
        <v>9</v>
      </c>
      <c r="Y110" s="83">
        <f t="shared" si="59"/>
        <v>10</v>
      </c>
      <c r="Z110" s="83">
        <f t="shared" si="59"/>
        <v>9</v>
      </c>
      <c r="AA110" s="83">
        <f t="shared" si="59"/>
        <v>10</v>
      </c>
      <c r="AB110" s="83">
        <f t="shared" si="59"/>
        <v>9</v>
      </c>
      <c r="AC110" s="83">
        <f t="shared" si="59"/>
        <v>11</v>
      </c>
      <c r="AD110" s="83">
        <f t="shared" si="59"/>
        <v>9</v>
      </c>
      <c r="AE110" s="83">
        <f t="shared" si="59"/>
        <v>10</v>
      </c>
      <c r="AF110" s="83">
        <f t="shared" si="59"/>
        <v>9</v>
      </c>
      <c r="AG110" s="83">
        <f t="shared" si="59"/>
        <v>10</v>
      </c>
      <c r="AH110" s="83">
        <f t="shared" si="59"/>
        <v>10</v>
      </c>
      <c r="AI110" s="83">
        <f t="shared" si="59"/>
        <v>10</v>
      </c>
      <c r="AJ110" s="83">
        <f t="shared" si="59"/>
        <v>10</v>
      </c>
      <c r="AK110" s="83">
        <f aca="true" t="shared" si="60" ref="AK110:BE110">AK59+AK73+AK81+AK91</f>
        <v>8</v>
      </c>
      <c r="AL110" s="83">
        <f t="shared" si="60"/>
        <v>9</v>
      </c>
      <c r="AM110" s="83">
        <f t="shared" si="60"/>
        <v>5</v>
      </c>
      <c r="AN110" s="83">
        <f t="shared" si="60"/>
        <v>7</v>
      </c>
      <c r="AO110" s="83">
        <f t="shared" si="60"/>
        <v>7</v>
      </c>
      <c r="AP110" s="83">
        <f t="shared" si="60"/>
        <v>6</v>
      </c>
      <c r="AQ110" s="83">
        <f t="shared" si="60"/>
        <v>2</v>
      </c>
      <c r="AR110" s="83">
        <f t="shared" si="60"/>
        <v>0</v>
      </c>
      <c r="AS110" s="83">
        <f t="shared" si="60"/>
        <v>0</v>
      </c>
      <c r="AT110" s="83">
        <f t="shared" si="60"/>
        <v>0</v>
      </c>
      <c r="AU110" s="83">
        <f t="shared" si="60"/>
        <v>0</v>
      </c>
      <c r="AV110" s="83">
        <f t="shared" si="60"/>
        <v>0</v>
      </c>
      <c r="AW110" s="83">
        <f t="shared" si="60"/>
        <v>0</v>
      </c>
      <c r="AX110" s="83">
        <f t="shared" si="60"/>
        <v>0</v>
      </c>
      <c r="AY110" s="83">
        <f t="shared" si="60"/>
        <v>0</v>
      </c>
      <c r="AZ110" s="83">
        <f t="shared" si="60"/>
        <v>0</v>
      </c>
      <c r="BA110" s="83">
        <f t="shared" si="60"/>
        <v>0</v>
      </c>
      <c r="BB110" s="83">
        <f t="shared" si="60"/>
        <v>0</v>
      </c>
      <c r="BC110" s="83">
        <f t="shared" si="60"/>
        <v>0</v>
      </c>
      <c r="BD110" s="83">
        <f t="shared" si="60"/>
        <v>0</v>
      </c>
      <c r="BE110" s="83">
        <f t="shared" si="60"/>
        <v>0</v>
      </c>
      <c r="BF110" s="263">
        <f t="shared" si="56"/>
        <v>366</v>
      </c>
    </row>
    <row r="111" spans="1:58" ht="15" customHeight="1" thickBot="1">
      <c r="A111" s="622"/>
      <c r="B111" s="578" t="s">
        <v>127</v>
      </c>
      <c r="C111" s="578"/>
      <c r="D111" s="578"/>
      <c r="E111" s="255">
        <f>E109+E110</f>
        <v>48</v>
      </c>
      <c r="F111" s="255">
        <f aca="true" t="shared" si="61" ref="F111:BE111">F109+F110</f>
        <v>50</v>
      </c>
      <c r="G111" s="255">
        <f t="shared" si="61"/>
        <v>47</v>
      </c>
      <c r="H111" s="255">
        <f t="shared" si="61"/>
        <v>48.5</v>
      </c>
      <c r="I111" s="255">
        <f t="shared" si="61"/>
        <v>48</v>
      </c>
      <c r="J111" s="255">
        <f t="shared" si="61"/>
        <v>46.5</v>
      </c>
      <c r="K111" s="255">
        <f t="shared" si="61"/>
        <v>48.5</v>
      </c>
      <c r="L111" s="255">
        <f t="shared" si="61"/>
        <v>49</v>
      </c>
      <c r="M111" s="255">
        <f t="shared" si="61"/>
        <v>49.5</v>
      </c>
      <c r="N111" s="255">
        <f t="shared" si="61"/>
        <v>49</v>
      </c>
      <c r="O111" s="255">
        <f t="shared" si="61"/>
        <v>48.5</v>
      </c>
      <c r="P111" s="255">
        <f t="shared" si="61"/>
        <v>51</v>
      </c>
      <c r="Q111" s="255">
        <f t="shared" si="61"/>
        <v>50.5</v>
      </c>
      <c r="R111" s="255">
        <f t="shared" si="61"/>
        <v>36</v>
      </c>
      <c r="S111" s="255">
        <f t="shared" si="61"/>
        <v>51</v>
      </c>
      <c r="T111" s="255">
        <f t="shared" si="61"/>
        <v>51</v>
      </c>
      <c r="U111" s="255">
        <f t="shared" si="61"/>
        <v>0</v>
      </c>
      <c r="V111" s="255">
        <f t="shared" si="61"/>
        <v>0</v>
      </c>
      <c r="W111" s="255">
        <f t="shared" si="61"/>
        <v>0</v>
      </c>
      <c r="X111" s="255">
        <f t="shared" si="61"/>
        <v>45</v>
      </c>
      <c r="Y111" s="255">
        <f t="shared" si="61"/>
        <v>46</v>
      </c>
      <c r="Z111" s="255">
        <f t="shared" si="61"/>
        <v>45</v>
      </c>
      <c r="AA111" s="255">
        <f t="shared" si="61"/>
        <v>46</v>
      </c>
      <c r="AB111" s="255">
        <f t="shared" si="61"/>
        <v>45</v>
      </c>
      <c r="AC111" s="255">
        <f t="shared" si="61"/>
        <v>47</v>
      </c>
      <c r="AD111" s="255">
        <f t="shared" si="61"/>
        <v>45</v>
      </c>
      <c r="AE111" s="255">
        <f t="shared" si="61"/>
        <v>46</v>
      </c>
      <c r="AF111" s="255">
        <f t="shared" si="61"/>
        <v>45</v>
      </c>
      <c r="AG111" s="255">
        <f t="shared" si="61"/>
        <v>46</v>
      </c>
      <c r="AH111" s="255">
        <f t="shared" si="61"/>
        <v>46</v>
      </c>
      <c r="AI111" s="255">
        <f t="shared" si="61"/>
        <v>46</v>
      </c>
      <c r="AJ111" s="255">
        <f t="shared" si="61"/>
        <v>46</v>
      </c>
      <c r="AK111" s="255">
        <f t="shared" si="61"/>
        <v>38</v>
      </c>
      <c r="AL111" s="255">
        <f t="shared" si="61"/>
        <v>39</v>
      </c>
      <c r="AM111" s="255">
        <f t="shared" si="61"/>
        <v>41</v>
      </c>
      <c r="AN111" s="255">
        <f t="shared" si="61"/>
        <v>37</v>
      </c>
      <c r="AO111" s="255">
        <f t="shared" si="61"/>
        <v>43</v>
      </c>
      <c r="AP111" s="255">
        <f t="shared" si="61"/>
        <v>30</v>
      </c>
      <c r="AQ111" s="255">
        <f t="shared" si="61"/>
        <v>38</v>
      </c>
      <c r="AR111" s="255">
        <f t="shared" si="61"/>
        <v>36</v>
      </c>
      <c r="AS111" s="255">
        <f t="shared" si="61"/>
        <v>36</v>
      </c>
      <c r="AT111" s="255">
        <f t="shared" si="61"/>
        <v>36</v>
      </c>
      <c r="AU111" s="255">
        <f t="shared" si="61"/>
        <v>30</v>
      </c>
      <c r="AV111" s="255">
        <f t="shared" si="61"/>
        <v>0</v>
      </c>
      <c r="AW111" s="255">
        <f t="shared" si="61"/>
        <v>0</v>
      </c>
      <c r="AX111" s="255">
        <f t="shared" si="61"/>
        <v>0</v>
      </c>
      <c r="AY111" s="255">
        <f t="shared" si="61"/>
        <v>0</v>
      </c>
      <c r="AZ111" s="255">
        <f t="shared" si="61"/>
        <v>0</v>
      </c>
      <c r="BA111" s="255">
        <f t="shared" si="61"/>
        <v>0</v>
      </c>
      <c r="BB111" s="255">
        <f t="shared" si="61"/>
        <v>0</v>
      </c>
      <c r="BC111" s="255">
        <f t="shared" si="61"/>
        <v>0</v>
      </c>
      <c r="BD111" s="255">
        <f t="shared" si="61"/>
        <v>0</v>
      </c>
      <c r="BE111" s="255">
        <f t="shared" si="61"/>
        <v>0</v>
      </c>
      <c r="BF111" s="473">
        <f t="shared" si="56"/>
        <v>1770</v>
      </c>
    </row>
    <row r="112" spans="1:59" s="10" customFormat="1" ht="9.75" customHeight="1">
      <c r="A112" s="82"/>
      <c r="B112" s="20"/>
      <c r="C112" s="20"/>
      <c r="D112" s="20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21"/>
      <c r="BG112" s="1"/>
    </row>
    <row r="113" spans="1:59" s="10" customFormat="1" ht="9.75" customHeight="1">
      <c r="A113" s="82"/>
      <c r="B113" s="20"/>
      <c r="C113" s="436"/>
      <c r="D113" s="20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6"/>
      <c r="AB113" s="486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486"/>
      <c r="AR113" s="486"/>
      <c r="AS113" s="486"/>
      <c r="AT113" s="486"/>
      <c r="AU113" s="486"/>
      <c r="AV113" s="486"/>
      <c r="AW113" s="486"/>
      <c r="AX113" s="486"/>
      <c r="AY113" s="486"/>
      <c r="AZ113" s="486"/>
      <c r="BA113" s="486"/>
      <c r="BB113" s="486"/>
      <c r="BC113" s="486"/>
      <c r="BD113" s="486"/>
      <c r="BE113" s="486"/>
      <c r="BF113" s="21"/>
      <c r="BG113" s="1"/>
    </row>
    <row r="114" spans="1:59" s="10" customFormat="1" ht="9.75" customHeight="1" thickBot="1">
      <c r="A114" s="82"/>
      <c r="B114" s="20"/>
      <c r="C114" s="20"/>
      <c r="D114" s="20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6"/>
      <c r="AK114" s="486"/>
      <c r="AL114" s="486"/>
      <c r="AM114" s="486"/>
      <c r="AN114" s="486"/>
      <c r="AO114" s="486"/>
      <c r="AP114" s="486"/>
      <c r="AQ114" s="486"/>
      <c r="AR114" s="486"/>
      <c r="AS114" s="486"/>
      <c r="AT114" s="486"/>
      <c r="AU114" s="486"/>
      <c r="AV114" s="486"/>
      <c r="AW114" s="486"/>
      <c r="AX114" s="486"/>
      <c r="AY114" s="486"/>
      <c r="AZ114" s="486"/>
      <c r="BA114" s="486"/>
      <c r="BB114" s="486"/>
      <c r="BC114" s="486"/>
      <c r="BD114" s="486"/>
      <c r="BE114" s="486"/>
      <c r="BF114" s="21"/>
      <c r="BG114" s="1"/>
    </row>
    <row r="115" spans="1:58" ht="45.75">
      <c r="A115" s="623" t="s">
        <v>229</v>
      </c>
      <c r="B115" s="580" t="s">
        <v>76</v>
      </c>
      <c r="C115" s="580" t="s">
        <v>99</v>
      </c>
      <c r="D115" s="580" t="s">
        <v>100</v>
      </c>
      <c r="E115" s="482" t="s">
        <v>330</v>
      </c>
      <c r="F115" s="643" t="s">
        <v>101</v>
      </c>
      <c r="G115" s="644"/>
      <c r="H115" s="644"/>
      <c r="I115" s="645"/>
      <c r="J115" s="482" t="s">
        <v>331</v>
      </c>
      <c r="K115" s="643" t="s">
        <v>102</v>
      </c>
      <c r="L115" s="644"/>
      <c r="M115" s="645"/>
      <c r="N115" s="482" t="s">
        <v>332</v>
      </c>
      <c r="O115" s="651" t="s">
        <v>103</v>
      </c>
      <c r="P115" s="652"/>
      <c r="Q115" s="653"/>
      <c r="R115" s="483" t="s">
        <v>333</v>
      </c>
      <c r="S115" s="651" t="s">
        <v>104</v>
      </c>
      <c r="T115" s="652"/>
      <c r="U115" s="652"/>
      <c r="V115" s="653"/>
      <c r="W115" s="483" t="s">
        <v>334</v>
      </c>
      <c r="X115" s="651" t="s">
        <v>105</v>
      </c>
      <c r="Y115" s="652"/>
      <c r="Z115" s="653"/>
      <c r="AA115" s="483" t="s">
        <v>335</v>
      </c>
      <c r="AB115" s="651" t="s">
        <v>106</v>
      </c>
      <c r="AC115" s="652"/>
      <c r="AD115" s="653"/>
      <c r="AE115" s="483" t="s">
        <v>336</v>
      </c>
      <c r="AF115" s="651" t="s">
        <v>107</v>
      </c>
      <c r="AG115" s="652"/>
      <c r="AH115" s="652"/>
      <c r="AI115" s="653"/>
      <c r="AJ115" s="482" t="s">
        <v>337</v>
      </c>
      <c r="AK115" s="643" t="s">
        <v>108</v>
      </c>
      <c r="AL115" s="644"/>
      <c r="AM115" s="645"/>
      <c r="AN115" s="482" t="s">
        <v>338</v>
      </c>
      <c r="AO115" s="643" t="s">
        <v>109</v>
      </c>
      <c r="AP115" s="644"/>
      <c r="AQ115" s="645"/>
      <c r="AR115" s="482" t="s">
        <v>339</v>
      </c>
      <c r="AS115" s="643" t="s">
        <v>110</v>
      </c>
      <c r="AT115" s="644"/>
      <c r="AU115" s="644"/>
      <c r="AV115" s="645"/>
      <c r="AW115" s="482" t="s">
        <v>340</v>
      </c>
      <c r="AX115" s="643" t="s">
        <v>111</v>
      </c>
      <c r="AY115" s="644"/>
      <c r="AZ115" s="645"/>
      <c r="BA115" s="482" t="s">
        <v>341</v>
      </c>
      <c r="BB115" s="643" t="s">
        <v>112</v>
      </c>
      <c r="BC115" s="644"/>
      <c r="BD115" s="644"/>
      <c r="BE115" s="645"/>
      <c r="BF115" s="646" t="s">
        <v>113</v>
      </c>
    </row>
    <row r="116" spans="1:58" ht="9.75" customHeight="1">
      <c r="A116" s="624"/>
      <c r="B116" s="581"/>
      <c r="C116" s="581"/>
      <c r="D116" s="581"/>
      <c r="E116" s="649" t="s">
        <v>114</v>
      </c>
      <c r="F116" s="649"/>
      <c r="G116" s="649"/>
      <c r="H116" s="649"/>
      <c r="I116" s="649"/>
      <c r="J116" s="649"/>
      <c r="K116" s="649"/>
      <c r="L116" s="649"/>
      <c r="M116" s="649"/>
      <c r="N116" s="649"/>
      <c r="O116" s="649"/>
      <c r="P116" s="649"/>
      <c r="Q116" s="649"/>
      <c r="R116" s="649"/>
      <c r="S116" s="649"/>
      <c r="T116" s="649"/>
      <c r="U116" s="649"/>
      <c r="V116" s="649"/>
      <c r="W116" s="649"/>
      <c r="X116" s="649"/>
      <c r="Y116" s="649"/>
      <c r="Z116" s="649"/>
      <c r="AA116" s="649"/>
      <c r="AB116" s="649"/>
      <c r="AC116" s="649"/>
      <c r="AD116" s="649"/>
      <c r="AE116" s="649"/>
      <c r="AF116" s="649"/>
      <c r="AG116" s="649"/>
      <c r="AH116" s="649"/>
      <c r="AI116" s="649"/>
      <c r="AJ116" s="649"/>
      <c r="AK116" s="649"/>
      <c r="AL116" s="649"/>
      <c r="AM116" s="649"/>
      <c r="AN116" s="649"/>
      <c r="AO116" s="649"/>
      <c r="AP116" s="649"/>
      <c r="AQ116" s="649"/>
      <c r="AR116" s="649"/>
      <c r="AS116" s="649"/>
      <c r="AT116" s="649"/>
      <c r="AU116" s="649"/>
      <c r="AV116" s="649"/>
      <c r="AW116" s="649"/>
      <c r="AX116" s="649"/>
      <c r="AY116" s="649"/>
      <c r="AZ116" s="649"/>
      <c r="BA116" s="649"/>
      <c r="BB116" s="649"/>
      <c r="BC116" s="649"/>
      <c r="BD116" s="649"/>
      <c r="BE116" s="649"/>
      <c r="BF116" s="647"/>
    </row>
    <row r="117" spans="1:58" ht="9.75" customHeight="1">
      <c r="A117" s="624"/>
      <c r="B117" s="581"/>
      <c r="C117" s="581"/>
      <c r="D117" s="581"/>
      <c r="E117" s="84">
        <v>35</v>
      </c>
      <c r="F117" s="84">
        <v>36</v>
      </c>
      <c r="G117" s="84">
        <v>37</v>
      </c>
      <c r="H117" s="84">
        <v>38</v>
      </c>
      <c r="I117" s="84">
        <v>39</v>
      </c>
      <c r="J117" s="84">
        <v>40</v>
      </c>
      <c r="K117" s="84">
        <v>41</v>
      </c>
      <c r="L117" s="84">
        <v>42</v>
      </c>
      <c r="M117" s="84">
        <v>43</v>
      </c>
      <c r="N117" s="84">
        <v>44</v>
      </c>
      <c r="O117" s="84">
        <v>45</v>
      </c>
      <c r="P117" s="84">
        <v>46</v>
      </c>
      <c r="Q117" s="84">
        <v>47</v>
      </c>
      <c r="R117" s="84">
        <v>48</v>
      </c>
      <c r="S117" s="84">
        <v>49</v>
      </c>
      <c r="T117" s="84">
        <v>50</v>
      </c>
      <c r="U117" s="84">
        <v>51</v>
      </c>
      <c r="V117" s="84">
        <v>52</v>
      </c>
      <c r="W117" s="84">
        <v>1</v>
      </c>
      <c r="X117" s="84">
        <v>2</v>
      </c>
      <c r="Y117" s="84">
        <v>3</v>
      </c>
      <c r="Z117" s="84">
        <v>4</v>
      </c>
      <c r="AA117" s="84">
        <v>5</v>
      </c>
      <c r="AB117" s="84">
        <v>6</v>
      </c>
      <c r="AC117" s="84">
        <v>7</v>
      </c>
      <c r="AD117" s="84">
        <v>8</v>
      </c>
      <c r="AE117" s="84">
        <v>9</v>
      </c>
      <c r="AF117" s="84">
        <v>10</v>
      </c>
      <c r="AG117" s="84">
        <v>11</v>
      </c>
      <c r="AH117" s="84">
        <v>12</v>
      </c>
      <c r="AI117" s="84">
        <v>13</v>
      </c>
      <c r="AJ117" s="84">
        <v>14</v>
      </c>
      <c r="AK117" s="84">
        <v>15</v>
      </c>
      <c r="AL117" s="84">
        <v>16</v>
      </c>
      <c r="AM117" s="84">
        <v>17</v>
      </c>
      <c r="AN117" s="84">
        <v>18</v>
      </c>
      <c r="AO117" s="84">
        <v>19</v>
      </c>
      <c r="AP117" s="84">
        <v>20</v>
      </c>
      <c r="AQ117" s="84">
        <v>21</v>
      </c>
      <c r="AR117" s="84">
        <v>22</v>
      </c>
      <c r="AS117" s="84">
        <v>23</v>
      </c>
      <c r="AT117" s="84">
        <v>24</v>
      </c>
      <c r="AU117" s="84">
        <v>25</v>
      </c>
      <c r="AV117" s="84">
        <v>26</v>
      </c>
      <c r="AW117" s="84">
        <v>27</v>
      </c>
      <c r="AX117" s="84">
        <v>28</v>
      </c>
      <c r="AY117" s="84">
        <v>29</v>
      </c>
      <c r="AZ117" s="84">
        <v>30</v>
      </c>
      <c r="BA117" s="84">
        <v>31</v>
      </c>
      <c r="BB117" s="84">
        <v>32</v>
      </c>
      <c r="BC117" s="84">
        <v>33</v>
      </c>
      <c r="BD117" s="84">
        <v>34</v>
      </c>
      <c r="BE117" s="84">
        <v>35</v>
      </c>
      <c r="BF117" s="647"/>
    </row>
    <row r="118" spans="1:58" ht="9.75" customHeight="1">
      <c r="A118" s="624"/>
      <c r="B118" s="581"/>
      <c r="C118" s="581"/>
      <c r="D118" s="581"/>
      <c r="E118" s="650" t="s">
        <v>115</v>
      </c>
      <c r="F118" s="650"/>
      <c r="G118" s="650"/>
      <c r="H118" s="650"/>
      <c r="I118" s="650"/>
      <c r="J118" s="650"/>
      <c r="K118" s="650"/>
      <c r="L118" s="650"/>
      <c r="M118" s="650"/>
      <c r="N118" s="650"/>
      <c r="O118" s="650"/>
      <c r="P118" s="650"/>
      <c r="Q118" s="650"/>
      <c r="R118" s="650"/>
      <c r="S118" s="650"/>
      <c r="T118" s="650"/>
      <c r="U118" s="650"/>
      <c r="V118" s="650"/>
      <c r="W118" s="650"/>
      <c r="X118" s="650"/>
      <c r="Y118" s="650"/>
      <c r="Z118" s="650"/>
      <c r="AA118" s="650"/>
      <c r="AB118" s="650"/>
      <c r="AC118" s="650"/>
      <c r="AD118" s="650"/>
      <c r="AE118" s="650"/>
      <c r="AF118" s="650"/>
      <c r="AG118" s="650"/>
      <c r="AH118" s="650"/>
      <c r="AI118" s="650"/>
      <c r="AJ118" s="650"/>
      <c r="AK118" s="650"/>
      <c r="AL118" s="650"/>
      <c r="AM118" s="650"/>
      <c r="AN118" s="650"/>
      <c r="AO118" s="650"/>
      <c r="AP118" s="650"/>
      <c r="AQ118" s="650"/>
      <c r="AR118" s="650"/>
      <c r="AS118" s="650"/>
      <c r="AT118" s="650"/>
      <c r="AU118" s="650"/>
      <c r="AV118" s="650"/>
      <c r="AW118" s="650"/>
      <c r="AX118" s="650"/>
      <c r="AY118" s="650"/>
      <c r="AZ118" s="650"/>
      <c r="BA118" s="650"/>
      <c r="BB118" s="650"/>
      <c r="BC118" s="650"/>
      <c r="BD118" s="650"/>
      <c r="BE118" s="650"/>
      <c r="BF118" s="647"/>
    </row>
    <row r="119" spans="1:58" ht="9.75" customHeight="1" thickBot="1">
      <c r="A119" s="625"/>
      <c r="B119" s="582"/>
      <c r="C119" s="582"/>
      <c r="D119" s="582"/>
      <c r="E119" s="484">
        <v>1</v>
      </c>
      <c r="F119" s="484">
        <v>2</v>
      </c>
      <c r="G119" s="484">
        <v>3</v>
      </c>
      <c r="H119" s="484">
        <v>4</v>
      </c>
      <c r="I119" s="484">
        <v>5</v>
      </c>
      <c r="J119" s="484">
        <v>6</v>
      </c>
      <c r="K119" s="484">
        <v>7</v>
      </c>
      <c r="L119" s="484">
        <v>8</v>
      </c>
      <c r="M119" s="484">
        <v>9</v>
      </c>
      <c r="N119" s="484">
        <v>10</v>
      </c>
      <c r="O119" s="484">
        <v>11</v>
      </c>
      <c r="P119" s="484">
        <v>12</v>
      </c>
      <c r="Q119" s="484">
        <v>13</v>
      </c>
      <c r="R119" s="484">
        <v>14</v>
      </c>
      <c r="S119" s="484">
        <v>15</v>
      </c>
      <c r="T119" s="484">
        <v>16</v>
      </c>
      <c r="U119" s="484">
        <v>17</v>
      </c>
      <c r="V119" s="484">
        <v>18</v>
      </c>
      <c r="W119" s="484">
        <v>19</v>
      </c>
      <c r="X119" s="484">
        <v>20</v>
      </c>
      <c r="Y119" s="484">
        <v>21</v>
      </c>
      <c r="Z119" s="484">
        <v>22</v>
      </c>
      <c r="AA119" s="484">
        <v>23</v>
      </c>
      <c r="AB119" s="484">
        <v>24</v>
      </c>
      <c r="AC119" s="484">
        <v>25</v>
      </c>
      <c r="AD119" s="484">
        <v>26</v>
      </c>
      <c r="AE119" s="484">
        <v>27</v>
      </c>
      <c r="AF119" s="484">
        <v>28</v>
      </c>
      <c r="AG119" s="484">
        <v>29</v>
      </c>
      <c r="AH119" s="484">
        <v>30</v>
      </c>
      <c r="AI119" s="484">
        <v>31</v>
      </c>
      <c r="AJ119" s="484">
        <v>32</v>
      </c>
      <c r="AK119" s="484">
        <v>33</v>
      </c>
      <c r="AL119" s="484">
        <v>34</v>
      </c>
      <c r="AM119" s="484">
        <v>35</v>
      </c>
      <c r="AN119" s="484">
        <v>36</v>
      </c>
      <c r="AO119" s="484">
        <v>37</v>
      </c>
      <c r="AP119" s="484">
        <v>38</v>
      </c>
      <c r="AQ119" s="484">
        <v>39</v>
      </c>
      <c r="AR119" s="484">
        <v>40</v>
      </c>
      <c r="AS119" s="484">
        <v>41</v>
      </c>
      <c r="AT119" s="484">
        <v>42</v>
      </c>
      <c r="AU119" s="484">
        <v>43</v>
      </c>
      <c r="AV119" s="484">
        <v>44</v>
      </c>
      <c r="AW119" s="484">
        <v>45</v>
      </c>
      <c r="AX119" s="484">
        <v>46</v>
      </c>
      <c r="AY119" s="484">
        <v>47</v>
      </c>
      <c r="AZ119" s="484">
        <v>48</v>
      </c>
      <c r="BA119" s="484">
        <v>49</v>
      </c>
      <c r="BB119" s="484">
        <v>50</v>
      </c>
      <c r="BC119" s="484">
        <v>51</v>
      </c>
      <c r="BD119" s="484">
        <v>52</v>
      </c>
      <c r="BE119" s="484">
        <v>53</v>
      </c>
      <c r="BF119" s="648"/>
    </row>
    <row r="120" spans="1:58" ht="15.75" customHeight="1">
      <c r="A120" s="627" t="s">
        <v>132</v>
      </c>
      <c r="B120" s="583" t="s">
        <v>116</v>
      </c>
      <c r="C120" s="583" t="s">
        <v>17</v>
      </c>
      <c r="D120" s="261" t="s">
        <v>117</v>
      </c>
      <c r="E120" s="485">
        <f>E122</f>
        <v>12</v>
      </c>
      <c r="F120" s="485">
        <f aca="true" t="shared" si="62" ref="F120:BE120">F122</f>
        <v>10</v>
      </c>
      <c r="G120" s="485">
        <f t="shared" si="62"/>
        <v>8</v>
      </c>
      <c r="H120" s="485">
        <f t="shared" si="62"/>
        <v>6</v>
      </c>
      <c r="I120" s="485">
        <f t="shared" si="62"/>
        <v>6</v>
      </c>
      <c r="J120" s="485">
        <f t="shared" si="62"/>
        <v>10</v>
      </c>
      <c r="K120" s="485">
        <f t="shared" si="62"/>
        <v>8</v>
      </c>
      <c r="L120" s="485">
        <f t="shared" si="62"/>
        <v>8</v>
      </c>
      <c r="M120" s="485">
        <f t="shared" si="62"/>
        <v>10</v>
      </c>
      <c r="N120" s="485">
        <f t="shared" si="62"/>
        <v>0</v>
      </c>
      <c r="O120" s="485">
        <f t="shared" si="62"/>
        <v>0</v>
      </c>
      <c r="P120" s="485">
        <f t="shared" si="62"/>
        <v>0</v>
      </c>
      <c r="Q120" s="485">
        <f t="shared" si="62"/>
        <v>0</v>
      </c>
      <c r="R120" s="485">
        <f t="shared" si="62"/>
        <v>0</v>
      </c>
      <c r="S120" s="485">
        <f t="shared" si="62"/>
        <v>0</v>
      </c>
      <c r="T120" s="485">
        <f t="shared" si="62"/>
        <v>0</v>
      </c>
      <c r="U120" s="485">
        <f t="shared" si="62"/>
        <v>0</v>
      </c>
      <c r="V120" s="487">
        <f t="shared" si="62"/>
        <v>0</v>
      </c>
      <c r="W120" s="487">
        <f t="shared" si="62"/>
        <v>0</v>
      </c>
      <c r="X120" s="485">
        <f t="shared" si="62"/>
        <v>0</v>
      </c>
      <c r="Y120" s="485">
        <f t="shared" si="62"/>
        <v>0</v>
      </c>
      <c r="Z120" s="487">
        <f t="shared" si="62"/>
        <v>0</v>
      </c>
      <c r="AA120" s="487">
        <f t="shared" si="62"/>
        <v>0</v>
      </c>
      <c r="AB120" s="485">
        <f t="shared" si="62"/>
        <v>0</v>
      </c>
      <c r="AC120" s="485">
        <f t="shared" si="62"/>
        <v>0</v>
      </c>
      <c r="AD120" s="485">
        <f t="shared" si="62"/>
        <v>0</v>
      </c>
      <c r="AE120" s="485">
        <f t="shared" si="62"/>
        <v>0</v>
      </c>
      <c r="AF120" s="485">
        <f t="shared" si="62"/>
        <v>0</v>
      </c>
      <c r="AG120" s="485">
        <f t="shared" si="62"/>
        <v>0</v>
      </c>
      <c r="AH120" s="485">
        <f t="shared" si="62"/>
        <v>0</v>
      </c>
      <c r="AI120" s="485">
        <f t="shared" si="62"/>
        <v>0</v>
      </c>
      <c r="AJ120" s="485">
        <f t="shared" si="62"/>
        <v>0</v>
      </c>
      <c r="AK120" s="485">
        <f t="shared" si="62"/>
        <v>0</v>
      </c>
      <c r="AL120" s="485">
        <f t="shared" si="62"/>
        <v>0</v>
      </c>
      <c r="AM120" s="485">
        <f t="shared" si="62"/>
        <v>0</v>
      </c>
      <c r="AN120" s="485">
        <f t="shared" si="62"/>
        <v>0</v>
      </c>
      <c r="AO120" s="485">
        <f t="shared" si="62"/>
        <v>0</v>
      </c>
      <c r="AP120" s="485">
        <f t="shared" si="62"/>
        <v>0</v>
      </c>
      <c r="AQ120" s="485">
        <f t="shared" si="62"/>
        <v>0</v>
      </c>
      <c r="AR120" s="485">
        <f t="shared" si="62"/>
        <v>0</v>
      </c>
      <c r="AS120" s="485">
        <f t="shared" si="62"/>
        <v>0</v>
      </c>
      <c r="AT120" s="485">
        <f t="shared" si="62"/>
        <v>0</v>
      </c>
      <c r="AU120" s="485">
        <f t="shared" si="62"/>
        <v>0</v>
      </c>
      <c r="AV120" s="485">
        <f t="shared" si="62"/>
        <v>0</v>
      </c>
      <c r="AW120" s="485">
        <f t="shared" si="62"/>
        <v>0</v>
      </c>
      <c r="AX120" s="485">
        <f t="shared" si="62"/>
        <v>0</v>
      </c>
      <c r="AY120" s="485">
        <f t="shared" si="62"/>
        <v>0</v>
      </c>
      <c r="AZ120" s="485">
        <f t="shared" si="62"/>
        <v>0</v>
      </c>
      <c r="BA120" s="485">
        <f t="shared" si="62"/>
        <v>0</v>
      </c>
      <c r="BB120" s="485">
        <f t="shared" si="62"/>
        <v>0</v>
      </c>
      <c r="BC120" s="485">
        <f t="shared" si="62"/>
        <v>0</v>
      </c>
      <c r="BD120" s="485">
        <f t="shared" si="62"/>
        <v>0</v>
      </c>
      <c r="BE120" s="485">
        <f t="shared" si="62"/>
        <v>0</v>
      </c>
      <c r="BF120" s="262">
        <f>SUM(E120:BE120)</f>
        <v>78</v>
      </c>
    </row>
    <row r="121" spans="1:58" ht="14.25" customHeight="1">
      <c r="A121" s="628"/>
      <c r="B121" s="584"/>
      <c r="C121" s="584"/>
      <c r="D121" s="13" t="s">
        <v>118</v>
      </c>
      <c r="E121" s="83">
        <f>E123</f>
        <v>3</v>
      </c>
      <c r="F121" s="83">
        <f aca="true" t="shared" si="63" ref="F121:BE121">F123</f>
        <v>4</v>
      </c>
      <c r="G121" s="83">
        <f t="shared" si="63"/>
        <v>3</v>
      </c>
      <c r="H121" s="83">
        <f t="shared" si="63"/>
        <v>3</v>
      </c>
      <c r="I121" s="83">
        <f t="shared" si="63"/>
        <v>3</v>
      </c>
      <c r="J121" s="83">
        <f t="shared" si="63"/>
        <v>4</v>
      </c>
      <c r="K121" s="83">
        <f t="shared" si="63"/>
        <v>3</v>
      </c>
      <c r="L121" s="83">
        <f t="shared" si="63"/>
        <v>3</v>
      </c>
      <c r="M121" s="83">
        <f t="shared" si="63"/>
        <v>3</v>
      </c>
      <c r="N121" s="83">
        <f t="shared" si="63"/>
        <v>0</v>
      </c>
      <c r="O121" s="83">
        <f t="shared" si="63"/>
        <v>0</v>
      </c>
      <c r="P121" s="83">
        <f t="shared" si="63"/>
        <v>0</v>
      </c>
      <c r="Q121" s="83">
        <f t="shared" si="63"/>
        <v>0</v>
      </c>
      <c r="R121" s="83">
        <f t="shared" si="63"/>
        <v>0</v>
      </c>
      <c r="S121" s="83">
        <f t="shared" si="63"/>
        <v>0</v>
      </c>
      <c r="T121" s="83">
        <f t="shared" si="63"/>
        <v>0</v>
      </c>
      <c r="U121" s="83">
        <f t="shared" si="63"/>
        <v>0</v>
      </c>
      <c r="V121" s="422">
        <f t="shared" si="63"/>
        <v>0</v>
      </c>
      <c r="W121" s="422">
        <f t="shared" si="63"/>
        <v>0</v>
      </c>
      <c r="X121" s="83">
        <f t="shared" si="63"/>
        <v>0</v>
      </c>
      <c r="Y121" s="83">
        <f t="shared" si="63"/>
        <v>0</v>
      </c>
      <c r="Z121" s="422">
        <f t="shared" si="63"/>
        <v>0</v>
      </c>
      <c r="AA121" s="422">
        <f t="shared" si="63"/>
        <v>0</v>
      </c>
      <c r="AB121" s="83">
        <f t="shared" si="63"/>
        <v>0</v>
      </c>
      <c r="AC121" s="83">
        <f t="shared" si="63"/>
        <v>0</v>
      </c>
      <c r="AD121" s="83">
        <f t="shared" si="63"/>
        <v>0</v>
      </c>
      <c r="AE121" s="83">
        <f t="shared" si="63"/>
        <v>0</v>
      </c>
      <c r="AF121" s="83">
        <f t="shared" si="63"/>
        <v>0</v>
      </c>
      <c r="AG121" s="83">
        <f t="shared" si="63"/>
        <v>0</v>
      </c>
      <c r="AH121" s="83">
        <f t="shared" si="63"/>
        <v>0</v>
      </c>
      <c r="AI121" s="83">
        <f t="shared" si="63"/>
        <v>0</v>
      </c>
      <c r="AJ121" s="83">
        <f t="shared" si="63"/>
        <v>0</v>
      </c>
      <c r="AK121" s="83">
        <f t="shared" si="63"/>
        <v>0</v>
      </c>
      <c r="AL121" s="83">
        <f t="shared" si="63"/>
        <v>0</v>
      </c>
      <c r="AM121" s="83">
        <f t="shared" si="63"/>
        <v>0</v>
      </c>
      <c r="AN121" s="83">
        <f t="shared" si="63"/>
        <v>0</v>
      </c>
      <c r="AO121" s="83">
        <f t="shared" si="63"/>
        <v>0</v>
      </c>
      <c r="AP121" s="83">
        <f t="shared" si="63"/>
        <v>0</v>
      </c>
      <c r="AQ121" s="83">
        <f t="shared" si="63"/>
        <v>0</v>
      </c>
      <c r="AR121" s="83">
        <f t="shared" si="63"/>
        <v>0</v>
      </c>
      <c r="AS121" s="83">
        <f t="shared" si="63"/>
        <v>0</v>
      </c>
      <c r="AT121" s="83">
        <f t="shared" si="63"/>
        <v>0</v>
      </c>
      <c r="AU121" s="83">
        <f t="shared" si="63"/>
        <v>0</v>
      </c>
      <c r="AV121" s="83">
        <f t="shared" si="63"/>
        <v>0</v>
      </c>
      <c r="AW121" s="83">
        <f t="shared" si="63"/>
        <v>0</v>
      </c>
      <c r="AX121" s="83">
        <f t="shared" si="63"/>
        <v>0</v>
      </c>
      <c r="AY121" s="83">
        <f t="shared" si="63"/>
        <v>0</v>
      </c>
      <c r="AZ121" s="83">
        <f t="shared" si="63"/>
        <v>0</v>
      </c>
      <c r="BA121" s="83">
        <f t="shared" si="63"/>
        <v>0</v>
      </c>
      <c r="BB121" s="83">
        <f t="shared" si="63"/>
        <v>0</v>
      </c>
      <c r="BC121" s="83">
        <f t="shared" si="63"/>
        <v>0</v>
      </c>
      <c r="BD121" s="83">
        <f t="shared" si="63"/>
        <v>0</v>
      </c>
      <c r="BE121" s="83">
        <f t="shared" si="63"/>
        <v>0</v>
      </c>
      <c r="BF121" s="251">
        <f>SUM(E121:BE121)</f>
        <v>29</v>
      </c>
    </row>
    <row r="122" spans="1:59" s="10" customFormat="1" ht="9.75" customHeight="1">
      <c r="A122" s="628"/>
      <c r="B122" s="588" t="s">
        <v>29</v>
      </c>
      <c r="C122" s="586" t="s">
        <v>30</v>
      </c>
      <c r="D122" s="76" t="s">
        <v>117</v>
      </c>
      <c r="E122" s="87">
        <v>12</v>
      </c>
      <c r="F122" s="87">
        <v>10</v>
      </c>
      <c r="G122" s="87">
        <v>8</v>
      </c>
      <c r="H122" s="87">
        <v>6</v>
      </c>
      <c r="I122" s="87">
        <v>6</v>
      </c>
      <c r="J122" s="87">
        <v>10</v>
      </c>
      <c r="K122" s="87">
        <v>8</v>
      </c>
      <c r="L122" s="87">
        <v>8</v>
      </c>
      <c r="M122" s="87">
        <v>10</v>
      </c>
      <c r="N122" s="87"/>
      <c r="O122" s="87"/>
      <c r="P122" s="87"/>
      <c r="Q122" s="87"/>
      <c r="R122" s="87"/>
      <c r="S122" s="87"/>
      <c r="T122" s="87"/>
      <c r="U122" s="87"/>
      <c r="V122" s="424">
        <v>0</v>
      </c>
      <c r="W122" s="424">
        <v>0</v>
      </c>
      <c r="X122" s="88"/>
      <c r="Y122" s="88"/>
      <c r="Z122" s="424">
        <v>0</v>
      </c>
      <c r="AA122" s="424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480">
        <v>0</v>
      </c>
      <c r="AW122" s="424">
        <v>0</v>
      </c>
      <c r="AX122" s="88"/>
      <c r="AY122" s="88"/>
      <c r="AZ122" s="88"/>
      <c r="BA122" s="88"/>
      <c r="BB122" s="88"/>
      <c r="BC122" s="88"/>
      <c r="BD122" s="88"/>
      <c r="BE122" s="88"/>
      <c r="BF122" s="253">
        <f>SUM(E122:BE122)</f>
        <v>78</v>
      </c>
      <c r="BG122" s="1"/>
    </row>
    <row r="123" spans="1:59" s="10" customFormat="1" ht="9.75" customHeight="1">
      <c r="A123" s="628"/>
      <c r="B123" s="589"/>
      <c r="C123" s="587"/>
      <c r="D123" s="76" t="s">
        <v>118</v>
      </c>
      <c r="E123" s="87">
        <v>3</v>
      </c>
      <c r="F123" s="87">
        <v>4</v>
      </c>
      <c r="G123" s="87">
        <v>3</v>
      </c>
      <c r="H123" s="87">
        <v>3</v>
      </c>
      <c r="I123" s="87">
        <v>3</v>
      </c>
      <c r="J123" s="87">
        <v>4</v>
      </c>
      <c r="K123" s="87">
        <v>3</v>
      </c>
      <c r="L123" s="87">
        <v>3</v>
      </c>
      <c r="M123" s="87">
        <v>3</v>
      </c>
      <c r="N123" s="87"/>
      <c r="O123" s="87"/>
      <c r="P123" s="87"/>
      <c r="Q123" s="87"/>
      <c r="R123" s="87"/>
      <c r="S123" s="87"/>
      <c r="T123" s="87"/>
      <c r="U123" s="87"/>
      <c r="V123" s="424">
        <v>0</v>
      </c>
      <c r="W123" s="424">
        <v>0</v>
      </c>
      <c r="X123" s="88"/>
      <c r="Y123" s="88"/>
      <c r="Z123" s="424">
        <v>0</v>
      </c>
      <c r="AA123" s="424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480">
        <v>0</v>
      </c>
      <c r="AW123" s="424">
        <v>0</v>
      </c>
      <c r="AX123" s="88"/>
      <c r="AY123" s="88"/>
      <c r="AZ123" s="88"/>
      <c r="BA123" s="88"/>
      <c r="BB123" s="88"/>
      <c r="BC123" s="88"/>
      <c r="BD123" s="88"/>
      <c r="BE123" s="88"/>
      <c r="BF123" s="253">
        <f>SUM(E123:BE123)</f>
        <v>29</v>
      </c>
      <c r="BG123" s="1"/>
    </row>
    <row r="124" spans="1:58" ht="11.25" customHeight="1">
      <c r="A124" s="628"/>
      <c r="B124" s="584" t="s">
        <v>120</v>
      </c>
      <c r="C124" s="584" t="s">
        <v>121</v>
      </c>
      <c r="D124" s="13" t="s">
        <v>117</v>
      </c>
      <c r="E124" s="90">
        <f>E126</f>
        <v>10</v>
      </c>
      <c r="F124" s="90">
        <f aca="true" t="shared" si="64" ref="F124:BE124">F126</f>
        <v>12</v>
      </c>
      <c r="G124" s="90">
        <f t="shared" si="64"/>
        <v>10</v>
      </c>
      <c r="H124" s="90">
        <f t="shared" si="64"/>
        <v>8</v>
      </c>
      <c r="I124" s="90">
        <f t="shared" si="64"/>
        <v>8</v>
      </c>
      <c r="J124" s="90">
        <f t="shared" si="64"/>
        <v>6</v>
      </c>
      <c r="K124" s="90">
        <f t="shared" si="64"/>
        <v>8</v>
      </c>
      <c r="L124" s="90">
        <f t="shared" si="64"/>
        <v>8</v>
      </c>
      <c r="M124" s="90">
        <f t="shared" si="64"/>
        <v>10</v>
      </c>
      <c r="N124" s="90">
        <f t="shared" si="64"/>
        <v>0</v>
      </c>
      <c r="O124" s="90">
        <f t="shared" si="64"/>
        <v>0</v>
      </c>
      <c r="P124" s="90">
        <f t="shared" si="64"/>
        <v>0</v>
      </c>
      <c r="Q124" s="90">
        <f t="shared" si="64"/>
        <v>0</v>
      </c>
      <c r="R124" s="90">
        <f t="shared" si="64"/>
        <v>0</v>
      </c>
      <c r="S124" s="90">
        <f t="shared" si="64"/>
        <v>0</v>
      </c>
      <c r="T124" s="90">
        <f t="shared" si="64"/>
        <v>0</v>
      </c>
      <c r="U124" s="90">
        <f t="shared" si="64"/>
        <v>0</v>
      </c>
      <c r="V124" s="423">
        <f t="shared" si="64"/>
        <v>0</v>
      </c>
      <c r="W124" s="423">
        <f t="shared" si="64"/>
        <v>0</v>
      </c>
      <c r="X124" s="90">
        <f t="shared" si="64"/>
        <v>0</v>
      </c>
      <c r="Y124" s="90">
        <f t="shared" si="64"/>
        <v>0</v>
      </c>
      <c r="Z124" s="423">
        <f t="shared" si="64"/>
        <v>0</v>
      </c>
      <c r="AA124" s="423">
        <f t="shared" si="64"/>
        <v>0</v>
      </c>
      <c r="AB124" s="90">
        <f t="shared" si="64"/>
        <v>0</v>
      </c>
      <c r="AC124" s="90">
        <f t="shared" si="64"/>
        <v>0</v>
      </c>
      <c r="AD124" s="90">
        <f t="shared" si="64"/>
        <v>0</v>
      </c>
      <c r="AE124" s="90">
        <f t="shared" si="64"/>
        <v>0</v>
      </c>
      <c r="AF124" s="90">
        <f t="shared" si="64"/>
        <v>0</v>
      </c>
      <c r="AG124" s="90">
        <f t="shared" si="64"/>
        <v>0</v>
      </c>
      <c r="AH124" s="90">
        <f t="shared" si="64"/>
        <v>0</v>
      </c>
      <c r="AI124" s="90">
        <f t="shared" si="64"/>
        <v>0</v>
      </c>
      <c r="AJ124" s="90">
        <f t="shared" si="64"/>
        <v>0</v>
      </c>
      <c r="AK124" s="90">
        <f t="shared" si="64"/>
        <v>0</v>
      </c>
      <c r="AL124" s="90">
        <f t="shared" si="64"/>
        <v>0</v>
      </c>
      <c r="AM124" s="90">
        <f t="shared" si="64"/>
        <v>0</v>
      </c>
      <c r="AN124" s="90">
        <f t="shared" si="64"/>
        <v>0</v>
      </c>
      <c r="AO124" s="90">
        <f t="shared" si="64"/>
        <v>0</v>
      </c>
      <c r="AP124" s="90">
        <f t="shared" si="64"/>
        <v>0</v>
      </c>
      <c r="AQ124" s="90">
        <f t="shared" si="64"/>
        <v>0</v>
      </c>
      <c r="AR124" s="90">
        <f t="shared" si="64"/>
        <v>0</v>
      </c>
      <c r="AS124" s="90">
        <f t="shared" si="64"/>
        <v>0</v>
      </c>
      <c r="AT124" s="90">
        <f t="shared" si="64"/>
        <v>0</v>
      </c>
      <c r="AU124" s="90">
        <f t="shared" si="64"/>
        <v>0</v>
      </c>
      <c r="AV124" s="90">
        <f t="shared" si="64"/>
        <v>0</v>
      </c>
      <c r="AW124" s="90">
        <f t="shared" si="64"/>
        <v>0</v>
      </c>
      <c r="AX124" s="90">
        <f t="shared" si="64"/>
        <v>0</v>
      </c>
      <c r="AY124" s="90">
        <f t="shared" si="64"/>
        <v>0</v>
      </c>
      <c r="AZ124" s="90">
        <f t="shared" si="64"/>
        <v>0</v>
      </c>
      <c r="BA124" s="90">
        <f t="shared" si="64"/>
        <v>0</v>
      </c>
      <c r="BB124" s="90">
        <f t="shared" si="64"/>
        <v>0</v>
      </c>
      <c r="BC124" s="90">
        <f t="shared" si="64"/>
        <v>0</v>
      </c>
      <c r="BD124" s="90">
        <f t="shared" si="64"/>
        <v>0</v>
      </c>
      <c r="BE124" s="90">
        <f t="shared" si="64"/>
        <v>0</v>
      </c>
      <c r="BF124" s="254">
        <f aca="true" t="shared" si="65" ref="BF124:BF129">SUM(E124:BE124)</f>
        <v>80</v>
      </c>
    </row>
    <row r="125" spans="1:58" ht="9.75" customHeight="1">
      <c r="A125" s="628"/>
      <c r="B125" s="584"/>
      <c r="C125" s="585"/>
      <c r="D125" s="13" t="s">
        <v>118</v>
      </c>
      <c r="E125" s="90">
        <f>E127</f>
        <v>1</v>
      </c>
      <c r="F125" s="90">
        <f aca="true" t="shared" si="66" ref="F125:BE125">F127</f>
        <v>0</v>
      </c>
      <c r="G125" s="90">
        <f t="shared" si="66"/>
        <v>1</v>
      </c>
      <c r="H125" s="90">
        <f t="shared" si="66"/>
        <v>0</v>
      </c>
      <c r="I125" s="90">
        <f t="shared" si="66"/>
        <v>1</v>
      </c>
      <c r="J125" s="90">
        <f t="shared" si="66"/>
        <v>0</v>
      </c>
      <c r="K125" s="90">
        <f t="shared" si="66"/>
        <v>1</v>
      </c>
      <c r="L125" s="90">
        <f t="shared" si="66"/>
        <v>0</v>
      </c>
      <c r="M125" s="90">
        <f t="shared" si="66"/>
        <v>1</v>
      </c>
      <c r="N125" s="90">
        <f t="shared" si="66"/>
        <v>0</v>
      </c>
      <c r="O125" s="90">
        <f t="shared" si="66"/>
        <v>0</v>
      </c>
      <c r="P125" s="90">
        <f t="shared" si="66"/>
        <v>0</v>
      </c>
      <c r="Q125" s="90">
        <f t="shared" si="66"/>
        <v>0</v>
      </c>
      <c r="R125" s="90">
        <f t="shared" si="66"/>
        <v>0</v>
      </c>
      <c r="S125" s="90">
        <f t="shared" si="66"/>
        <v>0</v>
      </c>
      <c r="T125" s="90">
        <f t="shared" si="66"/>
        <v>0</v>
      </c>
      <c r="U125" s="90">
        <f t="shared" si="66"/>
        <v>0</v>
      </c>
      <c r="V125" s="423">
        <f t="shared" si="66"/>
        <v>0</v>
      </c>
      <c r="W125" s="423">
        <f t="shared" si="66"/>
        <v>0</v>
      </c>
      <c r="X125" s="90">
        <f t="shared" si="66"/>
        <v>0</v>
      </c>
      <c r="Y125" s="90">
        <f t="shared" si="66"/>
        <v>0</v>
      </c>
      <c r="Z125" s="423">
        <f t="shared" si="66"/>
        <v>0</v>
      </c>
      <c r="AA125" s="423">
        <f t="shared" si="66"/>
        <v>0</v>
      </c>
      <c r="AB125" s="90">
        <f t="shared" si="66"/>
        <v>0</v>
      </c>
      <c r="AC125" s="90">
        <f t="shared" si="66"/>
        <v>0</v>
      </c>
      <c r="AD125" s="90">
        <f t="shared" si="66"/>
        <v>0</v>
      </c>
      <c r="AE125" s="90">
        <f t="shared" si="66"/>
        <v>0</v>
      </c>
      <c r="AF125" s="90">
        <f t="shared" si="66"/>
        <v>0</v>
      </c>
      <c r="AG125" s="90">
        <f t="shared" si="66"/>
        <v>0</v>
      </c>
      <c r="AH125" s="90">
        <f t="shared" si="66"/>
        <v>0</v>
      </c>
      <c r="AI125" s="90">
        <f t="shared" si="66"/>
        <v>0</v>
      </c>
      <c r="AJ125" s="90">
        <f t="shared" si="66"/>
        <v>0</v>
      </c>
      <c r="AK125" s="90">
        <f t="shared" si="66"/>
        <v>0</v>
      </c>
      <c r="AL125" s="90">
        <f t="shared" si="66"/>
        <v>0</v>
      </c>
      <c r="AM125" s="90">
        <f t="shared" si="66"/>
        <v>0</v>
      </c>
      <c r="AN125" s="90">
        <f t="shared" si="66"/>
        <v>0</v>
      </c>
      <c r="AO125" s="90">
        <f t="shared" si="66"/>
        <v>0</v>
      </c>
      <c r="AP125" s="90">
        <f t="shared" si="66"/>
        <v>0</v>
      </c>
      <c r="AQ125" s="90">
        <f t="shared" si="66"/>
        <v>0</v>
      </c>
      <c r="AR125" s="90">
        <f t="shared" si="66"/>
        <v>0</v>
      </c>
      <c r="AS125" s="90">
        <f t="shared" si="66"/>
        <v>0</v>
      </c>
      <c r="AT125" s="90">
        <f t="shared" si="66"/>
        <v>0</v>
      </c>
      <c r="AU125" s="90">
        <f t="shared" si="66"/>
        <v>0</v>
      </c>
      <c r="AV125" s="90">
        <f t="shared" si="66"/>
        <v>0</v>
      </c>
      <c r="AW125" s="90">
        <f t="shared" si="66"/>
        <v>0</v>
      </c>
      <c r="AX125" s="90">
        <f t="shared" si="66"/>
        <v>0</v>
      </c>
      <c r="AY125" s="90">
        <f t="shared" si="66"/>
        <v>0</v>
      </c>
      <c r="AZ125" s="90">
        <f t="shared" si="66"/>
        <v>0</v>
      </c>
      <c r="BA125" s="90">
        <f t="shared" si="66"/>
        <v>0</v>
      </c>
      <c r="BB125" s="90">
        <f t="shared" si="66"/>
        <v>0</v>
      </c>
      <c r="BC125" s="90">
        <f t="shared" si="66"/>
        <v>0</v>
      </c>
      <c r="BD125" s="90">
        <f t="shared" si="66"/>
        <v>0</v>
      </c>
      <c r="BE125" s="90">
        <f t="shared" si="66"/>
        <v>0</v>
      </c>
      <c r="BF125" s="254">
        <f t="shared" si="65"/>
        <v>5</v>
      </c>
    </row>
    <row r="126" spans="1:59" s="10" customFormat="1" ht="9.75" customHeight="1">
      <c r="A126" s="628"/>
      <c r="B126" s="588" t="s">
        <v>301</v>
      </c>
      <c r="C126" s="586" t="s">
        <v>269</v>
      </c>
      <c r="D126" s="76" t="s">
        <v>117</v>
      </c>
      <c r="E126" s="87">
        <v>10</v>
      </c>
      <c r="F126" s="87">
        <v>12</v>
      </c>
      <c r="G126" s="87">
        <v>10</v>
      </c>
      <c r="H126" s="87">
        <v>8</v>
      </c>
      <c r="I126" s="87">
        <v>8</v>
      </c>
      <c r="J126" s="87">
        <v>6</v>
      </c>
      <c r="K126" s="87">
        <v>8</v>
      </c>
      <c r="L126" s="87">
        <v>8</v>
      </c>
      <c r="M126" s="87">
        <v>10</v>
      </c>
      <c r="N126" s="87"/>
      <c r="O126" s="87"/>
      <c r="P126" s="87"/>
      <c r="Q126" s="88"/>
      <c r="R126" s="88"/>
      <c r="S126" s="88"/>
      <c r="T126" s="88"/>
      <c r="U126" s="88"/>
      <c r="V126" s="424">
        <v>0</v>
      </c>
      <c r="W126" s="424">
        <v>0</v>
      </c>
      <c r="X126" s="87"/>
      <c r="Y126" s="87"/>
      <c r="Z126" s="423">
        <v>0</v>
      </c>
      <c r="AA126" s="423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>
        <v>0</v>
      </c>
      <c r="AV126" s="87"/>
      <c r="AW126" s="92"/>
      <c r="AX126" s="88"/>
      <c r="AY126" s="88"/>
      <c r="AZ126" s="88"/>
      <c r="BA126" s="88"/>
      <c r="BB126" s="88"/>
      <c r="BC126" s="88"/>
      <c r="BD126" s="88"/>
      <c r="BE126" s="88"/>
      <c r="BF126" s="253">
        <f t="shared" si="65"/>
        <v>80</v>
      </c>
      <c r="BG126" s="1"/>
    </row>
    <row r="127" spans="1:59" s="10" customFormat="1" ht="9.75" customHeight="1">
      <c r="A127" s="628"/>
      <c r="B127" s="589"/>
      <c r="C127" s="587"/>
      <c r="D127" s="76" t="s">
        <v>118</v>
      </c>
      <c r="E127" s="87">
        <v>1</v>
      </c>
      <c r="F127" s="87"/>
      <c r="G127" s="87">
        <v>1</v>
      </c>
      <c r="H127" s="87"/>
      <c r="I127" s="87">
        <v>1</v>
      </c>
      <c r="J127" s="87"/>
      <c r="K127" s="87">
        <v>1</v>
      </c>
      <c r="L127" s="87"/>
      <c r="M127" s="87">
        <v>1</v>
      </c>
      <c r="N127" s="87"/>
      <c r="O127" s="87"/>
      <c r="P127" s="87"/>
      <c r="Q127" s="88"/>
      <c r="R127" s="88"/>
      <c r="S127" s="88"/>
      <c r="T127" s="88"/>
      <c r="U127" s="88"/>
      <c r="V127" s="424">
        <v>0</v>
      </c>
      <c r="W127" s="424">
        <v>0</v>
      </c>
      <c r="X127" s="88"/>
      <c r="Y127" s="88"/>
      <c r="Z127" s="423">
        <v>0</v>
      </c>
      <c r="AA127" s="424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7"/>
      <c r="AP127" s="87"/>
      <c r="AQ127" s="87"/>
      <c r="AR127" s="87"/>
      <c r="AS127" s="87"/>
      <c r="AT127" s="87"/>
      <c r="AU127" s="87">
        <v>0</v>
      </c>
      <c r="AV127" s="87"/>
      <c r="AW127" s="92"/>
      <c r="AX127" s="88"/>
      <c r="AY127" s="88"/>
      <c r="AZ127" s="88"/>
      <c r="BA127" s="88"/>
      <c r="BB127" s="88"/>
      <c r="BC127" s="88"/>
      <c r="BD127" s="88"/>
      <c r="BE127" s="88"/>
      <c r="BF127" s="253">
        <f t="shared" si="65"/>
        <v>5</v>
      </c>
      <c r="BG127" s="1"/>
    </row>
    <row r="128" spans="1:58" ht="19.5">
      <c r="A128" s="628"/>
      <c r="B128" s="599" t="s">
        <v>35</v>
      </c>
      <c r="C128" s="79" t="s">
        <v>123</v>
      </c>
      <c r="D128" s="15" t="s">
        <v>117</v>
      </c>
      <c r="E128" s="83">
        <f aca="true" t="shared" si="67" ref="E128:AJ128">E130+E144</f>
        <v>14</v>
      </c>
      <c r="F128" s="83">
        <f t="shared" si="67"/>
        <v>14</v>
      </c>
      <c r="G128" s="83">
        <f t="shared" si="67"/>
        <v>18</v>
      </c>
      <c r="H128" s="83">
        <f t="shared" si="67"/>
        <v>16</v>
      </c>
      <c r="I128" s="83">
        <f t="shared" si="67"/>
        <v>22</v>
      </c>
      <c r="J128" s="83">
        <f t="shared" si="67"/>
        <v>20</v>
      </c>
      <c r="K128" s="83">
        <f t="shared" si="67"/>
        <v>20</v>
      </c>
      <c r="L128" s="83">
        <f t="shared" si="67"/>
        <v>20</v>
      </c>
      <c r="M128" s="83">
        <f t="shared" si="67"/>
        <v>16</v>
      </c>
      <c r="N128" s="83">
        <f t="shared" si="67"/>
        <v>30</v>
      </c>
      <c r="O128" s="83">
        <f t="shared" si="67"/>
        <v>36</v>
      </c>
      <c r="P128" s="83">
        <f t="shared" si="67"/>
        <v>36</v>
      </c>
      <c r="Q128" s="83">
        <f t="shared" si="67"/>
        <v>36</v>
      </c>
      <c r="R128" s="83">
        <f t="shared" si="67"/>
        <v>36</v>
      </c>
      <c r="S128" s="83">
        <f t="shared" si="67"/>
        <v>36</v>
      </c>
      <c r="T128" s="83">
        <f t="shared" si="67"/>
        <v>36</v>
      </c>
      <c r="U128" s="83">
        <f t="shared" si="67"/>
        <v>36</v>
      </c>
      <c r="V128" s="422">
        <f t="shared" si="67"/>
        <v>0</v>
      </c>
      <c r="W128" s="422">
        <f t="shared" si="67"/>
        <v>0</v>
      </c>
      <c r="X128" s="83">
        <f t="shared" si="67"/>
        <v>12</v>
      </c>
      <c r="Y128" s="83">
        <f t="shared" si="67"/>
        <v>0</v>
      </c>
      <c r="Z128" s="422">
        <f t="shared" si="67"/>
        <v>0</v>
      </c>
      <c r="AA128" s="422">
        <f t="shared" si="67"/>
        <v>0</v>
      </c>
      <c r="AB128" s="83">
        <f t="shared" si="67"/>
        <v>0</v>
      </c>
      <c r="AC128" s="83">
        <f t="shared" si="67"/>
        <v>0</v>
      </c>
      <c r="AD128" s="83">
        <f t="shared" si="67"/>
        <v>0</v>
      </c>
      <c r="AE128" s="83">
        <f t="shared" si="67"/>
        <v>0</v>
      </c>
      <c r="AF128" s="83">
        <f t="shared" si="67"/>
        <v>0</v>
      </c>
      <c r="AG128" s="83">
        <f t="shared" si="67"/>
        <v>0</v>
      </c>
      <c r="AH128" s="83">
        <f t="shared" si="67"/>
        <v>0</v>
      </c>
      <c r="AI128" s="83">
        <f t="shared" si="67"/>
        <v>0</v>
      </c>
      <c r="AJ128" s="83">
        <f t="shared" si="67"/>
        <v>0</v>
      </c>
      <c r="AK128" s="83">
        <f aca="true" t="shared" si="68" ref="AK128:BE128">AK130+AK144</f>
        <v>0</v>
      </c>
      <c r="AL128" s="83">
        <f t="shared" si="68"/>
        <v>0</v>
      </c>
      <c r="AM128" s="83">
        <f t="shared" si="68"/>
        <v>0</v>
      </c>
      <c r="AN128" s="83">
        <f t="shared" si="68"/>
        <v>0</v>
      </c>
      <c r="AO128" s="83">
        <f t="shared" si="68"/>
        <v>0</v>
      </c>
      <c r="AP128" s="83">
        <f t="shared" si="68"/>
        <v>0</v>
      </c>
      <c r="AQ128" s="83">
        <f t="shared" si="68"/>
        <v>0</v>
      </c>
      <c r="AR128" s="83">
        <f t="shared" si="68"/>
        <v>0</v>
      </c>
      <c r="AS128" s="83">
        <f t="shared" si="68"/>
        <v>0</v>
      </c>
      <c r="AT128" s="83">
        <f t="shared" si="68"/>
        <v>0</v>
      </c>
      <c r="AU128" s="83">
        <f t="shared" si="68"/>
        <v>0</v>
      </c>
      <c r="AV128" s="83">
        <f t="shared" si="68"/>
        <v>0</v>
      </c>
      <c r="AW128" s="83">
        <f t="shared" si="68"/>
        <v>0</v>
      </c>
      <c r="AX128" s="83">
        <f t="shared" si="68"/>
        <v>0</v>
      </c>
      <c r="AY128" s="83">
        <f t="shared" si="68"/>
        <v>0</v>
      </c>
      <c r="AZ128" s="83">
        <f t="shared" si="68"/>
        <v>0</v>
      </c>
      <c r="BA128" s="83">
        <f t="shared" si="68"/>
        <v>0</v>
      </c>
      <c r="BB128" s="83">
        <f t="shared" si="68"/>
        <v>0</v>
      </c>
      <c r="BC128" s="83">
        <f t="shared" si="68"/>
        <v>0</v>
      </c>
      <c r="BD128" s="83">
        <f t="shared" si="68"/>
        <v>0</v>
      </c>
      <c r="BE128" s="83">
        <f t="shared" si="68"/>
        <v>0</v>
      </c>
      <c r="BF128" s="254">
        <f t="shared" si="65"/>
        <v>454</v>
      </c>
    </row>
    <row r="129" spans="1:58" ht="14.25" customHeight="1">
      <c r="A129" s="628"/>
      <c r="B129" s="599"/>
      <c r="C129" s="17" t="s">
        <v>122</v>
      </c>
      <c r="D129" s="15" t="s">
        <v>118</v>
      </c>
      <c r="E129" s="83">
        <f aca="true" t="shared" si="69" ref="E129:AJ129">E131+E145</f>
        <v>5</v>
      </c>
      <c r="F129" s="83">
        <f t="shared" si="69"/>
        <v>4</v>
      </c>
      <c r="G129" s="83">
        <f t="shared" si="69"/>
        <v>5</v>
      </c>
      <c r="H129" s="83">
        <f t="shared" si="69"/>
        <v>3</v>
      </c>
      <c r="I129" s="83">
        <f t="shared" si="69"/>
        <v>3</v>
      </c>
      <c r="J129" s="83">
        <f t="shared" si="69"/>
        <v>3</v>
      </c>
      <c r="K129" s="83">
        <f t="shared" si="69"/>
        <v>3</v>
      </c>
      <c r="L129" s="83">
        <f t="shared" si="69"/>
        <v>1</v>
      </c>
      <c r="M129" s="83">
        <f t="shared" si="69"/>
        <v>1</v>
      </c>
      <c r="N129" s="83">
        <f t="shared" si="69"/>
        <v>1</v>
      </c>
      <c r="O129" s="83">
        <f t="shared" si="69"/>
        <v>0</v>
      </c>
      <c r="P129" s="83">
        <f t="shared" si="69"/>
        <v>0</v>
      </c>
      <c r="Q129" s="83">
        <f t="shared" si="69"/>
        <v>0</v>
      </c>
      <c r="R129" s="83">
        <f t="shared" si="69"/>
        <v>0</v>
      </c>
      <c r="S129" s="83">
        <f t="shared" si="69"/>
        <v>0</v>
      </c>
      <c r="T129" s="83">
        <f t="shared" si="69"/>
        <v>0</v>
      </c>
      <c r="U129" s="83">
        <f t="shared" si="69"/>
        <v>0</v>
      </c>
      <c r="V129" s="422">
        <f t="shared" si="69"/>
        <v>0</v>
      </c>
      <c r="W129" s="422">
        <f t="shared" si="69"/>
        <v>0</v>
      </c>
      <c r="X129" s="83">
        <f t="shared" si="69"/>
        <v>0</v>
      </c>
      <c r="Y129" s="83">
        <f t="shared" si="69"/>
        <v>0</v>
      </c>
      <c r="Z129" s="422">
        <f t="shared" si="69"/>
        <v>0</v>
      </c>
      <c r="AA129" s="422">
        <f t="shared" si="69"/>
        <v>0</v>
      </c>
      <c r="AB129" s="83">
        <f t="shared" si="69"/>
        <v>0</v>
      </c>
      <c r="AC129" s="83">
        <f t="shared" si="69"/>
        <v>0</v>
      </c>
      <c r="AD129" s="83">
        <f t="shared" si="69"/>
        <v>0</v>
      </c>
      <c r="AE129" s="83">
        <f t="shared" si="69"/>
        <v>0</v>
      </c>
      <c r="AF129" s="83">
        <f t="shared" si="69"/>
        <v>0</v>
      </c>
      <c r="AG129" s="83">
        <f t="shared" si="69"/>
        <v>0</v>
      </c>
      <c r="AH129" s="83">
        <f t="shared" si="69"/>
        <v>0</v>
      </c>
      <c r="AI129" s="83">
        <f t="shared" si="69"/>
        <v>0</v>
      </c>
      <c r="AJ129" s="83">
        <f t="shared" si="69"/>
        <v>0</v>
      </c>
      <c r="AK129" s="83">
        <f aca="true" t="shared" si="70" ref="AK129:BE129">AK131+AK145</f>
        <v>0</v>
      </c>
      <c r="AL129" s="83">
        <f t="shared" si="70"/>
        <v>0</v>
      </c>
      <c r="AM129" s="83">
        <f t="shared" si="70"/>
        <v>0</v>
      </c>
      <c r="AN129" s="83">
        <f t="shared" si="70"/>
        <v>0</v>
      </c>
      <c r="AO129" s="83">
        <f t="shared" si="70"/>
        <v>0</v>
      </c>
      <c r="AP129" s="83">
        <f t="shared" si="70"/>
        <v>0</v>
      </c>
      <c r="AQ129" s="83">
        <f t="shared" si="70"/>
        <v>0</v>
      </c>
      <c r="AR129" s="83">
        <f t="shared" si="70"/>
        <v>0</v>
      </c>
      <c r="AS129" s="83">
        <f t="shared" si="70"/>
        <v>0</v>
      </c>
      <c r="AT129" s="83">
        <f t="shared" si="70"/>
        <v>0</v>
      </c>
      <c r="AU129" s="83">
        <f t="shared" si="70"/>
        <v>0</v>
      </c>
      <c r="AV129" s="83">
        <f t="shared" si="70"/>
        <v>0</v>
      </c>
      <c r="AW129" s="83">
        <f t="shared" si="70"/>
        <v>0</v>
      </c>
      <c r="AX129" s="83">
        <f t="shared" si="70"/>
        <v>0</v>
      </c>
      <c r="AY129" s="83">
        <f t="shared" si="70"/>
        <v>0</v>
      </c>
      <c r="AZ129" s="83">
        <f t="shared" si="70"/>
        <v>0</v>
      </c>
      <c r="BA129" s="83">
        <f t="shared" si="70"/>
        <v>0</v>
      </c>
      <c r="BB129" s="83">
        <f t="shared" si="70"/>
        <v>0</v>
      </c>
      <c r="BC129" s="83">
        <f t="shared" si="70"/>
        <v>0</v>
      </c>
      <c r="BD129" s="83">
        <f t="shared" si="70"/>
        <v>0</v>
      </c>
      <c r="BE129" s="83">
        <f t="shared" si="70"/>
        <v>0</v>
      </c>
      <c r="BF129" s="254">
        <f t="shared" si="65"/>
        <v>29</v>
      </c>
    </row>
    <row r="130" spans="1:58" ht="12.75" customHeight="1">
      <c r="A130" s="628"/>
      <c r="B130" s="584" t="s">
        <v>124</v>
      </c>
      <c r="C130" s="639" t="s">
        <v>37</v>
      </c>
      <c r="D130" s="13" t="s">
        <v>117</v>
      </c>
      <c r="E130" s="83">
        <f aca="true" t="shared" si="71" ref="E130:AJ130">E132+E138</f>
        <v>12</v>
      </c>
      <c r="F130" s="83">
        <f t="shared" si="71"/>
        <v>12</v>
      </c>
      <c r="G130" s="83">
        <f t="shared" si="71"/>
        <v>16</v>
      </c>
      <c r="H130" s="83">
        <f t="shared" si="71"/>
        <v>14</v>
      </c>
      <c r="I130" s="83">
        <f t="shared" si="71"/>
        <v>20</v>
      </c>
      <c r="J130" s="83">
        <f t="shared" si="71"/>
        <v>18</v>
      </c>
      <c r="K130" s="83">
        <f t="shared" si="71"/>
        <v>18</v>
      </c>
      <c r="L130" s="83">
        <f t="shared" si="71"/>
        <v>20</v>
      </c>
      <c r="M130" s="83">
        <f t="shared" si="71"/>
        <v>16</v>
      </c>
      <c r="N130" s="83">
        <f t="shared" si="71"/>
        <v>30</v>
      </c>
      <c r="O130" s="83">
        <f t="shared" si="71"/>
        <v>36</v>
      </c>
      <c r="P130" s="83">
        <f t="shared" si="71"/>
        <v>36</v>
      </c>
      <c r="Q130" s="83">
        <f t="shared" si="71"/>
        <v>36</v>
      </c>
      <c r="R130" s="83">
        <f t="shared" si="71"/>
        <v>36</v>
      </c>
      <c r="S130" s="83">
        <f t="shared" si="71"/>
        <v>36</v>
      </c>
      <c r="T130" s="83">
        <f t="shared" si="71"/>
        <v>36</v>
      </c>
      <c r="U130" s="83">
        <f t="shared" si="71"/>
        <v>36</v>
      </c>
      <c r="V130" s="422">
        <f t="shared" si="71"/>
        <v>0</v>
      </c>
      <c r="W130" s="422">
        <f t="shared" si="71"/>
        <v>0</v>
      </c>
      <c r="X130" s="83">
        <f t="shared" si="71"/>
        <v>12</v>
      </c>
      <c r="Y130" s="83">
        <f t="shared" si="71"/>
        <v>0</v>
      </c>
      <c r="Z130" s="422">
        <f t="shared" si="71"/>
        <v>0</v>
      </c>
      <c r="AA130" s="422">
        <f t="shared" si="71"/>
        <v>0</v>
      </c>
      <c r="AB130" s="83">
        <f t="shared" si="71"/>
        <v>0</v>
      </c>
      <c r="AC130" s="83">
        <f t="shared" si="71"/>
        <v>0</v>
      </c>
      <c r="AD130" s="83">
        <f t="shared" si="71"/>
        <v>0</v>
      </c>
      <c r="AE130" s="83">
        <f t="shared" si="71"/>
        <v>0</v>
      </c>
      <c r="AF130" s="83">
        <f t="shared" si="71"/>
        <v>0</v>
      </c>
      <c r="AG130" s="83">
        <f t="shared" si="71"/>
        <v>0</v>
      </c>
      <c r="AH130" s="83">
        <f t="shared" si="71"/>
        <v>0</v>
      </c>
      <c r="AI130" s="83">
        <f t="shared" si="71"/>
        <v>0</v>
      </c>
      <c r="AJ130" s="83">
        <f t="shared" si="71"/>
        <v>0</v>
      </c>
      <c r="AK130" s="83">
        <f aca="true" t="shared" si="72" ref="AK130:BE130">AK132+AK138</f>
        <v>0</v>
      </c>
      <c r="AL130" s="83">
        <f t="shared" si="72"/>
        <v>0</v>
      </c>
      <c r="AM130" s="83">
        <f t="shared" si="72"/>
        <v>0</v>
      </c>
      <c r="AN130" s="83">
        <f t="shared" si="72"/>
        <v>0</v>
      </c>
      <c r="AO130" s="83">
        <f t="shared" si="72"/>
        <v>0</v>
      </c>
      <c r="AP130" s="83">
        <f t="shared" si="72"/>
        <v>0</v>
      </c>
      <c r="AQ130" s="83">
        <f t="shared" si="72"/>
        <v>0</v>
      </c>
      <c r="AR130" s="83">
        <f t="shared" si="72"/>
        <v>0</v>
      </c>
      <c r="AS130" s="83">
        <f t="shared" si="72"/>
        <v>0</v>
      </c>
      <c r="AT130" s="83">
        <f t="shared" si="72"/>
        <v>0</v>
      </c>
      <c r="AU130" s="83">
        <f t="shared" si="72"/>
        <v>0</v>
      </c>
      <c r="AV130" s="83">
        <f t="shared" si="72"/>
        <v>0</v>
      </c>
      <c r="AW130" s="83">
        <f t="shared" si="72"/>
        <v>0</v>
      </c>
      <c r="AX130" s="83">
        <f t="shared" si="72"/>
        <v>0</v>
      </c>
      <c r="AY130" s="83">
        <f t="shared" si="72"/>
        <v>0</v>
      </c>
      <c r="AZ130" s="83">
        <f t="shared" si="72"/>
        <v>0</v>
      </c>
      <c r="BA130" s="83">
        <f t="shared" si="72"/>
        <v>0</v>
      </c>
      <c r="BB130" s="83">
        <f t="shared" si="72"/>
        <v>0</v>
      </c>
      <c r="BC130" s="83">
        <f t="shared" si="72"/>
        <v>0</v>
      </c>
      <c r="BD130" s="83">
        <f t="shared" si="72"/>
        <v>0</v>
      </c>
      <c r="BE130" s="83">
        <f t="shared" si="72"/>
        <v>0</v>
      </c>
      <c r="BF130" s="254">
        <f>SUM(E130:BE130)</f>
        <v>440</v>
      </c>
    </row>
    <row r="131" spans="1:58" ht="11.25" customHeight="1">
      <c r="A131" s="628"/>
      <c r="B131" s="584"/>
      <c r="C131" s="598"/>
      <c r="D131" s="13" t="s">
        <v>118</v>
      </c>
      <c r="E131" s="83">
        <f aca="true" t="shared" si="73" ref="E131:AJ131">E133+E139</f>
        <v>3</v>
      </c>
      <c r="F131" s="83">
        <f t="shared" si="73"/>
        <v>2</v>
      </c>
      <c r="G131" s="83">
        <f t="shared" si="73"/>
        <v>3</v>
      </c>
      <c r="H131" s="83">
        <f t="shared" si="73"/>
        <v>1</v>
      </c>
      <c r="I131" s="83">
        <f t="shared" si="73"/>
        <v>1</v>
      </c>
      <c r="J131" s="83">
        <f t="shared" si="73"/>
        <v>1</v>
      </c>
      <c r="K131" s="83">
        <f t="shared" si="73"/>
        <v>1</v>
      </c>
      <c r="L131" s="83">
        <f t="shared" si="73"/>
        <v>1</v>
      </c>
      <c r="M131" s="83">
        <f t="shared" si="73"/>
        <v>1</v>
      </c>
      <c r="N131" s="83">
        <f t="shared" si="73"/>
        <v>1</v>
      </c>
      <c r="O131" s="83">
        <f t="shared" si="73"/>
        <v>0</v>
      </c>
      <c r="P131" s="83">
        <f t="shared" si="73"/>
        <v>0</v>
      </c>
      <c r="Q131" s="83">
        <f t="shared" si="73"/>
        <v>0</v>
      </c>
      <c r="R131" s="83">
        <f t="shared" si="73"/>
        <v>0</v>
      </c>
      <c r="S131" s="83">
        <f t="shared" si="73"/>
        <v>0</v>
      </c>
      <c r="T131" s="83">
        <f t="shared" si="73"/>
        <v>0</v>
      </c>
      <c r="U131" s="83">
        <f t="shared" si="73"/>
        <v>0</v>
      </c>
      <c r="V131" s="422">
        <f t="shared" si="73"/>
        <v>0</v>
      </c>
      <c r="W131" s="422">
        <f t="shared" si="73"/>
        <v>0</v>
      </c>
      <c r="X131" s="83">
        <f t="shared" si="73"/>
        <v>0</v>
      </c>
      <c r="Y131" s="83">
        <f t="shared" si="73"/>
        <v>0</v>
      </c>
      <c r="Z131" s="422">
        <f t="shared" si="73"/>
        <v>0</v>
      </c>
      <c r="AA131" s="422">
        <f t="shared" si="73"/>
        <v>0</v>
      </c>
      <c r="AB131" s="83">
        <f t="shared" si="73"/>
        <v>0</v>
      </c>
      <c r="AC131" s="83">
        <f t="shared" si="73"/>
        <v>0</v>
      </c>
      <c r="AD131" s="83">
        <f t="shared" si="73"/>
        <v>0</v>
      </c>
      <c r="AE131" s="83">
        <f t="shared" si="73"/>
        <v>0</v>
      </c>
      <c r="AF131" s="83">
        <f t="shared" si="73"/>
        <v>0</v>
      </c>
      <c r="AG131" s="83">
        <f t="shared" si="73"/>
        <v>0</v>
      </c>
      <c r="AH131" s="83">
        <f t="shared" si="73"/>
        <v>0</v>
      </c>
      <c r="AI131" s="83">
        <f t="shared" si="73"/>
        <v>0</v>
      </c>
      <c r="AJ131" s="83">
        <f t="shared" si="73"/>
        <v>0</v>
      </c>
      <c r="AK131" s="83">
        <f aca="true" t="shared" si="74" ref="AK131:BE131">AK133+AK139</f>
        <v>0</v>
      </c>
      <c r="AL131" s="83">
        <f t="shared" si="74"/>
        <v>0</v>
      </c>
      <c r="AM131" s="83">
        <f t="shared" si="74"/>
        <v>0</v>
      </c>
      <c r="AN131" s="83">
        <f t="shared" si="74"/>
        <v>0</v>
      </c>
      <c r="AO131" s="83">
        <f t="shared" si="74"/>
        <v>0</v>
      </c>
      <c r="AP131" s="83">
        <f t="shared" si="74"/>
        <v>0</v>
      </c>
      <c r="AQ131" s="83">
        <f t="shared" si="74"/>
        <v>0</v>
      </c>
      <c r="AR131" s="83">
        <f t="shared" si="74"/>
        <v>0</v>
      </c>
      <c r="AS131" s="83">
        <f t="shared" si="74"/>
        <v>0</v>
      </c>
      <c r="AT131" s="83">
        <f t="shared" si="74"/>
        <v>0</v>
      </c>
      <c r="AU131" s="83">
        <f t="shared" si="74"/>
        <v>0</v>
      </c>
      <c r="AV131" s="83">
        <f t="shared" si="74"/>
        <v>0</v>
      </c>
      <c r="AW131" s="83">
        <f t="shared" si="74"/>
        <v>0</v>
      </c>
      <c r="AX131" s="83">
        <f t="shared" si="74"/>
        <v>0</v>
      </c>
      <c r="AY131" s="83">
        <f t="shared" si="74"/>
        <v>0</v>
      </c>
      <c r="AZ131" s="83">
        <f t="shared" si="74"/>
        <v>0</v>
      </c>
      <c r="BA131" s="83">
        <f t="shared" si="74"/>
        <v>0</v>
      </c>
      <c r="BB131" s="83">
        <f t="shared" si="74"/>
        <v>0</v>
      </c>
      <c r="BC131" s="83">
        <f t="shared" si="74"/>
        <v>0</v>
      </c>
      <c r="BD131" s="83">
        <f t="shared" si="74"/>
        <v>0</v>
      </c>
      <c r="BE131" s="83">
        <f t="shared" si="74"/>
        <v>0</v>
      </c>
      <c r="BF131" s="254">
        <f>SUM(E131:BE131)</f>
        <v>15</v>
      </c>
    </row>
    <row r="132" spans="1:58" ht="17.25" customHeight="1">
      <c r="A132" s="628"/>
      <c r="B132" s="597" t="s">
        <v>57</v>
      </c>
      <c r="C132" s="638" t="s">
        <v>176</v>
      </c>
      <c r="D132" s="13" t="s">
        <v>117</v>
      </c>
      <c r="E132" s="90">
        <f>E134+E136+E137</f>
        <v>12</v>
      </c>
      <c r="F132" s="90">
        <f aca="true" t="shared" si="75" ref="F132:BE132">F134+F136+F137</f>
        <v>12</v>
      </c>
      <c r="G132" s="90">
        <f t="shared" si="75"/>
        <v>12</v>
      </c>
      <c r="H132" s="90">
        <f t="shared" si="75"/>
        <v>0</v>
      </c>
      <c r="I132" s="90">
        <f t="shared" si="75"/>
        <v>0</v>
      </c>
      <c r="J132" s="90">
        <f t="shared" si="75"/>
        <v>0</v>
      </c>
      <c r="K132" s="90">
        <f t="shared" si="75"/>
        <v>0</v>
      </c>
      <c r="L132" s="90">
        <f t="shared" si="75"/>
        <v>0</v>
      </c>
      <c r="M132" s="90">
        <f t="shared" si="75"/>
        <v>0</v>
      </c>
      <c r="N132" s="90">
        <f t="shared" si="75"/>
        <v>24</v>
      </c>
      <c r="O132" s="90">
        <f t="shared" si="75"/>
        <v>36</v>
      </c>
      <c r="P132" s="90">
        <f t="shared" si="75"/>
        <v>12</v>
      </c>
      <c r="Q132" s="90">
        <f t="shared" si="75"/>
        <v>24</v>
      </c>
      <c r="R132" s="90">
        <f t="shared" si="75"/>
        <v>36</v>
      </c>
      <c r="S132" s="90">
        <f t="shared" si="75"/>
        <v>12</v>
      </c>
      <c r="T132" s="90">
        <f t="shared" si="75"/>
        <v>0</v>
      </c>
      <c r="U132" s="90">
        <f t="shared" si="75"/>
        <v>0</v>
      </c>
      <c r="V132" s="423">
        <f t="shared" si="75"/>
        <v>0</v>
      </c>
      <c r="W132" s="423">
        <f t="shared" si="75"/>
        <v>0</v>
      </c>
      <c r="X132" s="90">
        <f t="shared" si="75"/>
        <v>0</v>
      </c>
      <c r="Y132" s="90">
        <f t="shared" si="75"/>
        <v>0</v>
      </c>
      <c r="Z132" s="423">
        <f t="shared" si="75"/>
        <v>0</v>
      </c>
      <c r="AA132" s="423">
        <f t="shared" si="75"/>
        <v>0</v>
      </c>
      <c r="AB132" s="90">
        <f t="shared" si="75"/>
        <v>0</v>
      </c>
      <c r="AC132" s="90">
        <f t="shared" si="75"/>
        <v>0</v>
      </c>
      <c r="AD132" s="90">
        <f t="shared" si="75"/>
        <v>0</v>
      </c>
      <c r="AE132" s="90">
        <f t="shared" si="75"/>
        <v>0</v>
      </c>
      <c r="AF132" s="90">
        <f t="shared" si="75"/>
        <v>0</v>
      </c>
      <c r="AG132" s="90">
        <f t="shared" si="75"/>
        <v>0</v>
      </c>
      <c r="AH132" s="90">
        <f t="shared" si="75"/>
        <v>0</v>
      </c>
      <c r="AI132" s="90">
        <f t="shared" si="75"/>
        <v>0</v>
      </c>
      <c r="AJ132" s="90">
        <f t="shared" si="75"/>
        <v>0</v>
      </c>
      <c r="AK132" s="90">
        <f t="shared" si="75"/>
        <v>0</v>
      </c>
      <c r="AL132" s="90">
        <f t="shared" si="75"/>
        <v>0</v>
      </c>
      <c r="AM132" s="90">
        <f t="shared" si="75"/>
        <v>0</v>
      </c>
      <c r="AN132" s="90">
        <f t="shared" si="75"/>
        <v>0</v>
      </c>
      <c r="AO132" s="90">
        <f t="shared" si="75"/>
        <v>0</v>
      </c>
      <c r="AP132" s="90">
        <f t="shared" si="75"/>
        <v>0</v>
      </c>
      <c r="AQ132" s="90">
        <f t="shared" si="75"/>
        <v>0</v>
      </c>
      <c r="AR132" s="90">
        <f t="shared" si="75"/>
        <v>0</v>
      </c>
      <c r="AS132" s="90">
        <f t="shared" si="75"/>
        <v>0</v>
      </c>
      <c r="AT132" s="90">
        <f t="shared" si="75"/>
        <v>0</v>
      </c>
      <c r="AU132" s="90">
        <f t="shared" si="75"/>
        <v>0</v>
      </c>
      <c r="AV132" s="90">
        <f t="shared" si="75"/>
        <v>0</v>
      </c>
      <c r="AW132" s="90">
        <f t="shared" si="75"/>
        <v>0</v>
      </c>
      <c r="AX132" s="90">
        <f t="shared" si="75"/>
        <v>0</v>
      </c>
      <c r="AY132" s="90">
        <f t="shared" si="75"/>
        <v>0</v>
      </c>
      <c r="AZ132" s="90">
        <f t="shared" si="75"/>
        <v>0</v>
      </c>
      <c r="BA132" s="90">
        <f t="shared" si="75"/>
        <v>0</v>
      </c>
      <c r="BB132" s="90">
        <f t="shared" si="75"/>
        <v>0</v>
      </c>
      <c r="BC132" s="90">
        <f t="shared" si="75"/>
        <v>0</v>
      </c>
      <c r="BD132" s="90">
        <f t="shared" si="75"/>
        <v>0</v>
      </c>
      <c r="BE132" s="90">
        <f t="shared" si="75"/>
        <v>0</v>
      </c>
      <c r="BF132" s="263">
        <f>SUM(E132:BE132)</f>
        <v>180</v>
      </c>
    </row>
    <row r="133" spans="1:58" ht="24" customHeight="1">
      <c r="A133" s="628"/>
      <c r="B133" s="598"/>
      <c r="C133" s="638"/>
      <c r="D133" s="13" t="s">
        <v>118</v>
      </c>
      <c r="E133" s="83">
        <f>E135</f>
        <v>3</v>
      </c>
      <c r="F133" s="83">
        <f aca="true" t="shared" si="76" ref="F133:BE133">F135</f>
        <v>2</v>
      </c>
      <c r="G133" s="83">
        <f t="shared" si="76"/>
        <v>3</v>
      </c>
      <c r="H133" s="83">
        <f t="shared" si="76"/>
        <v>0</v>
      </c>
      <c r="I133" s="83">
        <f t="shared" si="76"/>
        <v>0</v>
      </c>
      <c r="J133" s="83">
        <f t="shared" si="76"/>
        <v>0</v>
      </c>
      <c r="K133" s="83">
        <f t="shared" si="76"/>
        <v>0</v>
      </c>
      <c r="L133" s="83">
        <f t="shared" si="76"/>
        <v>0</v>
      </c>
      <c r="M133" s="83">
        <f t="shared" si="76"/>
        <v>0</v>
      </c>
      <c r="N133" s="83">
        <f t="shared" si="76"/>
        <v>0</v>
      </c>
      <c r="O133" s="83">
        <f t="shared" si="76"/>
        <v>0</v>
      </c>
      <c r="P133" s="83">
        <f t="shared" si="76"/>
        <v>0</v>
      </c>
      <c r="Q133" s="83">
        <f t="shared" si="76"/>
        <v>0</v>
      </c>
      <c r="R133" s="83">
        <f t="shared" si="76"/>
        <v>0</v>
      </c>
      <c r="S133" s="83">
        <f t="shared" si="76"/>
        <v>0</v>
      </c>
      <c r="T133" s="83">
        <f t="shared" si="76"/>
        <v>0</v>
      </c>
      <c r="U133" s="83">
        <f t="shared" si="76"/>
        <v>0</v>
      </c>
      <c r="V133" s="422">
        <f t="shared" si="76"/>
        <v>0</v>
      </c>
      <c r="W133" s="422">
        <f t="shared" si="76"/>
        <v>0</v>
      </c>
      <c r="X133" s="83">
        <f t="shared" si="76"/>
        <v>0</v>
      </c>
      <c r="Y133" s="83">
        <f t="shared" si="76"/>
        <v>0</v>
      </c>
      <c r="Z133" s="422">
        <f t="shared" si="76"/>
        <v>0</v>
      </c>
      <c r="AA133" s="422">
        <f t="shared" si="76"/>
        <v>0</v>
      </c>
      <c r="AB133" s="83">
        <f t="shared" si="76"/>
        <v>0</v>
      </c>
      <c r="AC133" s="83">
        <f t="shared" si="76"/>
        <v>0</v>
      </c>
      <c r="AD133" s="83">
        <f t="shared" si="76"/>
        <v>0</v>
      </c>
      <c r="AE133" s="83">
        <f t="shared" si="76"/>
        <v>0</v>
      </c>
      <c r="AF133" s="83">
        <f t="shared" si="76"/>
        <v>0</v>
      </c>
      <c r="AG133" s="83">
        <f t="shared" si="76"/>
        <v>0</v>
      </c>
      <c r="AH133" s="83">
        <f t="shared" si="76"/>
        <v>0</v>
      </c>
      <c r="AI133" s="83">
        <f t="shared" si="76"/>
        <v>0</v>
      </c>
      <c r="AJ133" s="83">
        <f t="shared" si="76"/>
        <v>0</v>
      </c>
      <c r="AK133" s="83">
        <f t="shared" si="76"/>
        <v>0</v>
      </c>
      <c r="AL133" s="83">
        <f t="shared" si="76"/>
        <v>0</v>
      </c>
      <c r="AM133" s="83">
        <f t="shared" si="76"/>
        <v>0</v>
      </c>
      <c r="AN133" s="83">
        <f t="shared" si="76"/>
        <v>0</v>
      </c>
      <c r="AO133" s="83">
        <f t="shared" si="76"/>
        <v>0</v>
      </c>
      <c r="AP133" s="83">
        <f t="shared" si="76"/>
        <v>0</v>
      </c>
      <c r="AQ133" s="83">
        <f t="shared" si="76"/>
        <v>0</v>
      </c>
      <c r="AR133" s="83">
        <f t="shared" si="76"/>
        <v>0</v>
      </c>
      <c r="AS133" s="83">
        <f t="shared" si="76"/>
        <v>0</v>
      </c>
      <c r="AT133" s="83">
        <f t="shared" si="76"/>
        <v>0</v>
      </c>
      <c r="AU133" s="83">
        <f t="shared" si="76"/>
        <v>0</v>
      </c>
      <c r="AV133" s="83">
        <f t="shared" si="76"/>
        <v>0</v>
      </c>
      <c r="AW133" s="83">
        <f t="shared" si="76"/>
        <v>0</v>
      </c>
      <c r="AX133" s="83">
        <f t="shared" si="76"/>
        <v>0</v>
      </c>
      <c r="AY133" s="83">
        <f t="shared" si="76"/>
        <v>0</v>
      </c>
      <c r="AZ133" s="83">
        <f t="shared" si="76"/>
        <v>0</v>
      </c>
      <c r="BA133" s="83">
        <f t="shared" si="76"/>
        <v>0</v>
      </c>
      <c r="BB133" s="83">
        <f t="shared" si="76"/>
        <v>0</v>
      </c>
      <c r="BC133" s="83">
        <f t="shared" si="76"/>
        <v>0</v>
      </c>
      <c r="BD133" s="83">
        <f t="shared" si="76"/>
        <v>0</v>
      </c>
      <c r="BE133" s="83">
        <f t="shared" si="76"/>
        <v>0</v>
      </c>
      <c r="BF133" s="263"/>
    </row>
    <row r="134" spans="1:58" ht="15">
      <c r="A134" s="628"/>
      <c r="B134" s="579" t="s">
        <v>171</v>
      </c>
      <c r="C134" s="590" t="s">
        <v>179</v>
      </c>
      <c r="D134" s="76" t="s">
        <v>117</v>
      </c>
      <c r="E134" s="91">
        <v>12</v>
      </c>
      <c r="F134" s="91">
        <v>12</v>
      </c>
      <c r="G134" s="91">
        <v>12</v>
      </c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424">
        <v>0</v>
      </c>
      <c r="W134" s="424">
        <v>0</v>
      </c>
      <c r="X134" s="88"/>
      <c r="Y134" s="88"/>
      <c r="Z134" s="424">
        <v>0</v>
      </c>
      <c r="AA134" s="424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7"/>
      <c r="AU134" s="85"/>
      <c r="AV134" s="85"/>
      <c r="AW134" s="92">
        <v>0</v>
      </c>
      <c r="AX134" s="85"/>
      <c r="AY134" s="85"/>
      <c r="AZ134" s="85"/>
      <c r="BA134" s="85"/>
      <c r="BB134" s="85"/>
      <c r="BC134" s="85"/>
      <c r="BD134" s="85"/>
      <c r="BE134" s="85"/>
      <c r="BF134" s="252">
        <f aca="true" t="shared" si="77" ref="BF134:BF139">SUM(E134:BE134)</f>
        <v>36</v>
      </c>
    </row>
    <row r="135" spans="1:58" ht="16.5">
      <c r="A135" s="628"/>
      <c r="B135" s="579"/>
      <c r="C135" s="590"/>
      <c r="D135" s="76" t="s">
        <v>118</v>
      </c>
      <c r="E135" s="91">
        <v>3</v>
      </c>
      <c r="F135" s="91">
        <v>2</v>
      </c>
      <c r="G135" s="91">
        <v>3</v>
      </c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424">
        <v>0</v>
      </c>
      <c r="W135" s="424">
        <v>0</v>
      </c>
      <c r="X135" s="88"/>
      <c r="Y135" s="88"/>
      <c r="Z135" s="424">
        <v>0</v>
      </c>
      <c r="AA135" s="424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7"/>
      <c r="AN135" s="87"/>
      <c r="AO135" s="87"/>
      <c r="AP135" s="87"/>
      <c r="AQ135" s="87"/>
      <c r="AR135" s="89"/>
      <c r="AS135" s="87"/>
      <c r="AT135" s="87"/>
      <c r="AU135" s="85"/>
      <c r="AV135" s="85"/>
      <c r="AW135" s="92">
        <v>0</v>
      </c>
      <c r="AX135" s="85"/>
      <c r="AY135" s="85"/>
      <c r="AZ135" s="85"/>
      <c r="BA135" s="85"/>
      <c r="BB135" s="85"/>
      <c r="BC135" s="85"/>
      <c r="BD135" s="85"/>
      <c r="BE135" s="85"/>
      <c r="BF135" s="252">
        <f t="shared" si="77"/>
        <v>8</v>
      </c>
    </row>
    <row r="136" spans="1:58" ht="15">
      <c r="A136" s="628"/>
      <c r="B136" s="76" t="s">
        <v>42</v>
      </c>
      <c r="C136" s="80" t="s">
        <v>2</v>
      </c>
      <c r="D136" s="76" t="s">
        <v>117</v>
      </c>
      <c r="E136" s="91"/>
      <c r="F136" s="91"/>
      <c r="G136" s="91"/>
      <c r="H136" s="91"/>
      <c r="I136" s="91"/>
      <c r="J136" s="91"/>
      <c r="K136" s="91"/>
      <c r="L136" s="91"/>
      <c r="M136" s="91"/>
      <c r="N136" s="93">
        <v>24</v>
      </c>
      <c r="O136" s="93">
        <v>36</v>
      </c>
      <c r="P136" s="93">
        <v>12</v>
      </c>
      <c r="Q136" s="93"/>
      <c r="R136" s="93"/>
      <c r="S136" s="93"/>
      <c r="T136" s="93"/>
      <c r="U136" s="93"/>
      <c r="V136" s="424">
        <v>0</v>
      </c>
      <c r="W136" s="424">
        <v>0</v>
      </c>
      <c r="X136" s="88"/>
      <c r="Y136" s="88"/>
      <c r="Z136" s="424">
        <v>0</v>
      </c>
      <c r="AA136" s="424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7"/>
      <c r="AN136" s="87"/>
      <c r="AO136" s="87"/>
      <c r="AP136" s="87"/>
      <c r="AQ136" s="87"/>
      <c r="AR136" s="87"/>
      <c r="AS136" s="87"/>
      <c r="AT136" s="87"/>
      <c r="AU136" s="85"/>
      <c r="AV136" s="85"/>
      <c r="AW136" s="92">
        <v>0</v>
      </c>
      <c r="AX136" s="85"/>
      <c r="AY136" s="85"/>
      <c r="AZ136" s="85"/>
      <c r="BA136" s="85"/>
      <c r="BB136" s="85"/>
      <c r="BC136" s="85"/>
      <c r="BD136" s="85"/>
      <c r="BE136" s="85"/>
      <c r="BF136" s="252">
        <f t="shared" si="77"/>
        <v>72</v>
      </c>
    </row>
    <row r="137" spans="1:58" ht="16.5">
      <c r="A137" s="628"/>
      <c r="B137" s="156" t="s">
        <v>43</v>
      </c>
      <c r="C137" s="159" t="s">
        <v>3</v>
      </c>
      <c r="D137" s="158" t="s">
        <v>117</v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>
        <v>24</v>
      </c>
      <c r="R137" s="84">
        <v>36</v>
      </c>
      <c r="S137" s="85">
        <v>12</v>
      </c>
      <c r="T137" s="85"/>
      <c r="U137" s="85"/>
      <c r="V137" s="424">
        <v>0</v>
      </c>
      <c r="W137" s="424">
        <v>0</v>
      </c>
      <c r="X137" s="88"/>
      <c r="Y137" s="88"/>
      <c r="Z137" s="424">
        <v>0</v>
      </c>
      <c r="AA137" s="424"/>
      <c r="AB137" s="88"/>
      <c r="AC137" s="87"/>
      <c r="AD137" s="87"/>
      <c r="AE137" s="87"/>
      <c r="AF137" s="87"/>
      <c r="AG137" s="87"/>
      <c r="AH137" s="87"/>
      <c r="AI137" s="87"/>
      <c r="AJ137" s="87"/>
      <c r="AK137" s="87"/>
      <c r="AL137" s="88"/>
      <c r="AM137" s="87"/>
      <c r="AN137" s="87"/>
      <c r="AO137" s="87"/>
      <c r="AP137" s="87"/>
      <c r="AQ137" s="87"/>
      <c r="AR137" s="87"/>
      <c r="AS137" s="84"/>
      <c r="AT137" s="84"/>
      <c r="AU137" s="85"/>
      <c r="AV137" s="85"/>
      <c r="AW137" s="92">
        <v>0</v>
      </c>
      <c r="AX137" s="85"/>
      <c r="AY137" s="85"/>
      <c r="AZ137" s="85"/>
      <c r="BA137" s="85"/>
      <c r="BB137" s="85"/>
      <c r="BC137" s="85"/>
      <c r="BD137" s="85"/>
      <c r="BE137" s="85"/>
      <c r="BF137" s="252">
        <f t="shared" si="77"/>
        <v>72</v>
      </c>
    </row>
    <row r="138" spans="1:58" ht="23.25" customHeight="1">
      <c r="A138" s="628"/>
      <c r="B138" s="597" t="s">
        <v>59</v>
      </c>
      <c r="C138" s="640" t="s">
        <v>183</v>
      </c>
      <c r="D138" s="13" t="s">
        <v>117</v>
      </c>
      <c r="E138" s="90">
        <f>E140+E142+E143</f>
        <v>0</v>
      </c>
      <c r="F138" s="90">
        <f aca="true" t="shared" si="78" ref="F138:BE138">F140+F142+F143</f>
        <v>0</v>
      </c>
      <c r="G138" s="90">
        <f t="shared" si="78"/>
        <v>4</v>
      </c>
      <c r="H138" s="90">
        <f t="shared" si="78"/>
        <v>14</v>
      </c>
      <c r="I138" s="90">
        <f t="shared" si="78"/>
        <v>20</v>
      </c>
      <c r="J138" s="90">
        <f t="shared" si="78"/>
        <v>18</v>
      </c>
      <c r="K138" s="90">
        <f t="shared" si="78"/>
        <v>18</v>
      </c>
      <c r="L138" s="90">
        <f t="shared" si="78"/>
        <v>20</v>
      </c>
      <c r="M138" s="90">
        <f t="shared" si="78"/>
        <v>16</v>
      </c>
      <c r="N138" s="90">
        <f t="shared" si="78"/>
        <v>6</v>
      </c>
      <c r="O138" s="90">
        <f t="shared" si="78"/>
        <v>0</v>
      </c>
      <c r="P138" s="90">
        <f t="shared" si="78"/>
        <v>24</v>
      </c>
      <c r="Q138" s="90">
        <f t="shared" si="78"/>
        <v>12</v>
      </c>
      <c r="R138" s="90">
        <f t="shared" si="78"/>
        <v>0</v>
      </c>
      <c r="S138" s="90">
        <f t="shared" si="78"/>
        <v>24</v>
      </c>
      <c r="T138" s="90">
        <f t="shared" si="78"/>
        <v>36</v>
      </c>
      <c r="U138" s="90">
        <f t="shared" si="78"/>
        <v>36</v>
      </c>
      <c r="V138" s="423">
        <f t="shared" si="78"/>
        <v>0</v>
      </c>
      <c r="W138" s="423">
        <f t="shared" si="78"/>
        <v>0</v>
      </c>
      <c r="X138" s="90">
        <f t="shared" si="78"/>
        <v>12</v>
      </c>
      <c r="Y138" s="90">
        <f t="shared" si="78"/>
        <v>0</v>
      </c>
      <c r="Z138" s="423">
        <f t="shared" si="78"/>
        <v>0</v>
      </c>
      <c r="AA138" s="423">
        <f t="shared" si="78"/>
        <v>0</v>
      </c>
      <c r="AB138" s="90">
        <f t="shared" si="78"/>
        <v>0</v>
      </c>
      <c r="AC138" s="90">
        <f t="shared" si="78"/>
        <v>0</v>
      </c>
      <c r="AD138" s="90">
        <f t="shared" si="78"/>
        <v>0</v>
      </c>
      <c r="AE138" s="90">
        <f t="shared" si="78"/>
        <v>0</v>
      </c>
      <c r="AF138" s="90">
        <f t="shared" si="78"/>
        <v>0</v>
      </c>
      <c r="AG138" s="90">
        <f t="shared" si="78"/>
        <v>0</v>
      </c>
      <c r="AH138" s="90">
        <f t="shared" si="78"/>
        <v>0</v>
      </c>
      <c r="AI138" s="90">
        <f t="shared" si="78"/>
        <v>0</v>
      </c>
      <c r="AJ138" s="90">
        <f t="shared" si="78"/>
        <v>0</v>
      </c>
      <c r="AK138" s="90">
        <f t="shared" si="78"/>
        <v>0</v>
      </c>
      <c r="AL138" s="90">
        <f t="shared" si="78"/>
        <v>0</v>
      </c>
      <c r="AM138" s="90">
        <f t="shared" si="78"/>
        <v>0</v>
      </c>
      <c r="AN138" s="90">
        <f t="shared" si="78"/>
        <v>0</v>
      </c>
      <c r="AO138" s="90">
        <f t="shared" si="78"/>
        <v>0</v>
      </c>
      <c r="AP138" s="90">
        <f t="shared" si="78"/>
        <v>0</v>
      </c>
      <c r="AQ138" s="90">
        <f t="shared" si="78"/>
        <v>0</v>
      </c>
      <c r="AR138" s="90">
        <f t="shared" si="78"/>
        <v>0</v>
      </c>
      <c r="AS138" s="90">
        <f t="shared" si="78"/>
        <v>0</v>
      </c>
      <c r="AT138" s="90">
        <f t="shared" si="78"/>
        <v>0</v>
      </c>
      <c r="AU138" s="90">
        <f t="shared" si="78"/>
        <v>0</v>
      </c>
      <c r="AV138" s="90">
        <f t="shared" si="78"/>
        <v>0</v>
      </c>
      <c r="AW138" s="90">
        <f t="shared" si="78"/>
        <v>0</v>
      </c>
      <c r="AX138" s="90">
        <f t="shared" si="78"/>
        <v>0</v>
      </c>
      <c r="AY138" s="90">
        <f t="shared" si="78"/>
        <v>0</v>
      </c>
      <c r="AZ138" s="90">
        <f t="shared" si="78"/>
        <v>0</v>
      </c>
      <c r="BA138" s="90">
        <f t="shared" si="78"/>
        <v>0</v>
      </c>
      <c r="BB138" s="90">
        <f t="shared" si="78"/>
        <v>0</v>
      </c>
      <c r="BC138" s="90">
        <f t="shared" si="78"/>
        <v>0</v>
      </c>
      <c r="BD138" s="90">
        <f t="shared" si="78"/>
        <v>0</v>
      </c>
      <c r="BE138" s="90">
        <f t="shared" si="78"/>
        <v>0</v>
      </c>
      <c r="BF138" s="263">
        <f t="shared" si="77"/>
        <v>260</v>
      </c>
    </row>
    <row r="139" spans="1:58" ht="24" customHeight="1">
      <c r="A139" s="628"/>
      <c r="B139" s="598"/>
      <c r="C139" s="641"/>
      <c r="D139" s="13" t="s">
        <v>118</v>
      </c>
      <c r="E139" s="90">
        <f>E141</f>
        <v>0</v>
      </c>
      <c r="F139" s="90">
        <f aca="true" t="shared" si="79" ref="F139:BE139">F141</f>
        <v>0</v>
      </c>
      <c r="G139" s="90">
        <f t="shared" si="79"/>
        <v>0</v>
      </c>
      <c r="H139" s="90">
        <f t="shared" si="79"/>
        <v>1</v>
      </c>
      <c r="I139" s="90">
        <f t="shared" si="79"/>
        <v>1</v>
      </c>
      <c r="J139" s="90">
        <f t="shared" si="79"/>
        <v>1</v>
      </c>
      <c r="K139" s="90">
        <f t="shared" si="79"/>
        <v>1</v>
      </c>
      <c r="L139" s="90">
        <f t="shared" si="79"/>
        <v>1</v>
      </c>
      <c r="M139" s="90">
        <f t="shared" si="79"/>
        <v>1</v>
      </c>
      <c r="N139" s="90">
        <f t="shared" si="79"/>
        <v>1</v>
      </c>
      <c r="O139" s="90">
        <f t="shared" si="79"/>
        <v>0</v>
      </c>
      <c r="P139" s="90">
        <f t="shared" si="79"/>
        <v>0</v>
      </c>
      <c r="Q139" s="90">
        <f t="shared" si="79"/>
        <v>0</v>
      </c>
      <c r="R139" s="90">
        <f t="shared" si="79"/>
        <v>0</v>
      </c>
      <c r="S139" s="90">
        <f t="shared" si="79"/>
        <v>0</v>
      </c>
      <c r="T139" s="90">
        <f t="shared" si="79"/>
        <v>0</v>
      </c>
      <c r="U139" s="90">
        <f t="shared" si="79"/>
        <v>0</v>
      </c>
      <c r="V139" s="423">
        <f t="shared" si="79"/>
        <v>0</v>
      </c>
      <c r="W139" s="423">
        <f t="shared" si="79"/>
        <v>0</v>
      </c>
      <c r="X139" s="90">
        <f t="shared" si="79"/>
        <v>0</v>
      </c>
      <c r="Y139" s="90">
        <f t="shared" si="79"/>
        <v>0</v>
      </c>
      <c r="Z139" s="423">
        <f t="shared" si="79"/>
        <v>0</v>
      </c>
      <c r="AA139" s="423">
        <f t="shared" si="79"/>
        <v>0</v>
      </c>
      <c r="AB139" s="90">
        <f t="shared" si="79"/>
        <v>0</v>
      </c>
      <c r="AC139" s="90">
        <f t="shared" si="79"/>
        <v>0</v>
      </c>
      <c r="AD139" s="90">
        <f t="shared" si="79"/>
        <v>0</v>
      </c>
      <c r="AE139" s="90">
        <f t="shared" si="79"/>
        <v>0</v>
      </c>
      <c r="AF139" s="90">
        <f t="shared" si="79"/>
        <v>0</v>
      </c>
      <c r="AG139" s="90">
        <f t="shared" si="79"/>
        <v>0</v>
      </c>
      <c r="AH139" s="90">
        <f t="shared" si="79"/>
        <v>0</v>
      </c>
      <c r="AI139" s="90">
        <f t="shared" si="79"/>
        <v>0</v>
      </c>
      <c r="AJ139" s="90">
        <f t="shared" si="79"/>
        <v>0</v>
      </c>
      <c r="AK139" s="90">
        <f t="shared" si="79"/>
        <v>0</v>
      </c>
      <c r="AL139" s="90">
        <f t="shared" si="79"/>
        <v>0</v>
      </c>
      <c r="AM139" s="90">
        <f t="shared" si="79"/>
        <v>0</v>
      </c>
      <c r="AN139" s="90">
        <f t="shared" si="79"/>
        <v>0</v>
      </c>
      <c r="AO139" s="90">
        <f t="shared" si="79"/>
        <v>0</v>
      </c>
      <c r="AP139" s="90">
        <f t="shared" si="79"/>
        <v>0</v>
      </c>
      <c r="AQ139" s="90">
        <f t="shared" si="79"/>
        <v>0</v>
      </c>
      <c r="AR139" s="90">
        <f t="shared" si="79"/>
        <v>0</v>
      </c>
      <c r="AS139" s="90">
        <f t="shared" si="79"/>
        <v>0</v>
      </c>
      <c r="AT139" s="90">
        <f t="shared" si="79"/>
        <v>0</v>
      </c>
      <c r="AU139" s="90">
        <f t="shared" si="79"/>
        <v>0</v>
      </c>
      <c r="AV139" s="90">
        <f t="shared" si="79"/>
        <v>0</v>
      </c>
      <c r="AW139" s="90">
        <f t="shared" si="79"/>
        <v>0</v>
      </c>
      <c r="AX139" s="90">
        <f t="shared" si="79"/>
        <v>0</v>
      </c>
      <c r="AY139" s="90">
        <f t="shared" si="79"/>
        <v>0</v>
      </c>
      <c r="AZ139" s="90">
        <f t="shared" si="79"/>
        <v>0</v>
      </c>
      <c r="BA139" s="90">
        <f t="shared" si="79"/>
        <v>0</v>
      </c>
      <c r="BB139" s="90">
        <f t="shared" si="79"/>
        <v>0</v>
      </c>
      <c r="BC139" s="90">
        <f t="shared" si="79"/>
        <v>0</v>
      </c>
      <c r="BD139" s="90">
        <f t="shared" si="79"/>
        <v>0</v>
      </c>
      <c r="BE139" s="90">
        <f t="shared" si="79"/>
        <v>0</v>
      </c>
      <c r="BF139" s="263">
        <f t="shared" si="77"/>
        <v>7</v>
      </c>
    </row>
    <row r="140" spans="1:58" ht="24" customHeight="1">
      <c r="A140" s="628"/>
      <c r="B140" s="579" t="s">
        <v>60</v>
      </c>
      <c r="C140" s="590" t="s">
        <v>268</v>
      </c>
      <c r="D140" s="76" t="s">
        <v>117</v>
      </c>
      <c r="E140" s="91"/>
      <c r="F140" s="91"/>
      <c r="G140" s="91">
        <v>4</v>
      </c>
      <c r="H140" s="91">
        <v>14</v>
      </c>
      <c r="I140" s="91">
        <v>20</v>
      </c>
      <c r="J140" s="91">
        <v>18</v>
      </c>
      <c r="K140" s="91">
        <v>18</v>
      </c>
      <c r="L140" s="91">
        <v>20</v>
      </c>
      <c r="M140" s="91">
        <v>16</v>
      </c>
      <c r="N140" s="91">
        <v>6</v>
      </c>
      <c r="O140" s="91"/>
      <c r="P140" s="91"/>
      <c r="Q140" s="91"/>
      <c r="R140" s="91"/>
      <c r="S140" s="91"/>
      <c r="T140" s="91"/>
      <c r="U140" s="91"/>
      <c r="V140" s="424">
        <v>0</v>
      </c>
      <c r="W140" s="424">
        <v>0</v>
      </c>
      <c r="X140" s="88"/>
      <c r="Y140" s="88"/>
      <c r="Z140" s="424">
        <v>0</v>
      </c>
      <c r="AA140" s="424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7"/>
      <c r="AU140" s="85"/>
      <c r="AV140" s="85"/>
      <c r="AW140" s="92">
        <v>0</v>
      </c>
      <c r="AX140" s="85"/>
      <c r="AY140" s="85"/>
      <c r="AZ140" s="85"/>
      <c r="BA140" s="85"/>
      <c r="BB140" s="85"/>
      <c r="BC140" s="85"/>
      <c r="BD140" s="85"/>
      <c r="BE140" s="85"/>
      <c r="BF140" s="252">
        <f aca="true" t="shared" si="80" ref="BF140:BF145">SUM(E140:BE140)</f>
        <v>116</v>
      </c>
    </row>
    <row r="141" spans="1:58" ht="30" customHeight="1">
      <c r="A141" s="628"/>
      <c r="B141" s="579"/>
      <c r="C141" s="590"/>
      <c r="D141" s="76" t="s">
        <v>118</v>
      </c>
      <c r="E141" s="91"/>
      <c r="F141" s="91"/>
      <c r="G141" s="91"/>
      <c r="H141" s="91">
        <v>1</v>
      </c>
      <c r="I141" s="91">
        <v>1</v>
      </c>
      <c r="J141" s="91">
        <v>1</v>
      </c>
      <c r="K141" s="91">
        <v>1</v>
      </c>
      <c r="L141" s="91">
        <v>1</v>
      </c>
      <c r="M141" s="91">
        <v>1</v>
      </c>
      <c r="N141" s="91">
        <v>1</v>
      </c>
      <c r="O141" s="91"/>
      <c r="P141" s="91"/>
      <c r="Q141" s="91"/>
      <c r="R141" s="91"/>
      <c r="S141" s="91"/>
      <c r="T141" s="91"/>
      <c r="U141" s="91"/>
      <c r="V141" s="424">
        <v>0</v>
      </c>
      <c r="W141" s="424">
        <v>0</v>
      </c>
      <c r="X141" s="88"/>
      <c r="Y141" s="88"/>
      <c r="Z141" s="424">
        <v>0</v>
      </c>
      <c r="AA141" s="424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7"/>
      <c r="AN141" s="87"/>
      <c r="AO141" s="87"/>
      <c r="AP141" s="87"/>
      <c r="AQ141" s="87"/>
      <c r="AR141" s="89"/>
      <c r="AS141" s="87"/>
      <c r="AT141" s="87"/>
      <c r="AU141" s="85"/>
      <c r="AV141" s="85"/>
      <c r="AW141" s="92">
        <v>0</v>
      </c>
      <c r="AX141" s="85"/>
      <c r="AY141" s="85"/>
      <c r="AZ141" s="85"/>
      <c r="BA141" s="85"/>
      <c r="BB141" s="85"/>
      <c r="BC141" s="85"/>
      <c r="BD141" s="85"/>
      <c r="BE141" s="85"/>
      <c r="BF141" s="252">
        <f t="shared" si="80"/>
        <v>7</v>
      </c>
    </row>
    <row r="142" spans="1:58" ht="15">
      <c r="A142" s="628"/>
      <c r="B142" s="76" t="s">
        <v>159</v>
      </c>
      <c r="C142" s="80" t="s">
        <v>2</v>
      </c>
      <c r="D142" s="76" t="s">
        <v>117</v>
      </c>
      <c r="E142" s="91"/>
      <c r="F142" s="91"/>
      <c r="G142" s="91"/>
      <c r="H142" s="91"/>
      <c r="I142" s="91"/>
      <c r="J142" s="91"/>
      <c r="K142" s="91"/>
      <c r="L142" s="93"/>
      <c r="M142" s="93"/>
      <c r="N142" s="93"/>
      <c r="O142" s="93"/>
      <c r="P142" s="93">
        <v>24</v>
      </c>
      <c r="Q142" s="93">
        <v>12</v>
      </c>
      <c r="R142" s="93"/>
      <c r="S142" s="93"/>
      <c r="T142" s="93"/>
      <c r="U142" s="93"/>
      <c r="V142" s="424">
        <v>0</v>
      </c>
      <c r="W142" s="424">
        <v>0</v>
      </c>
      <c r="X142" s="88"/>
      <c r="Y142" s="88"/>
      <c r="Z142" s="424">
        <v>0</v>
      </c>
      <c r="AA142" s="424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7"/>
      <c r="AN142" s="87"/>
      <c r="AO142" s="87"/>
      <c r="AP142" s="87"/>
      <c r="AQ142" s="87"/>
      <c r="AR142" s="87"/>
      <c r="AS142" s="87"/>
      <c r="AT142" s="87"/>
      <c r="AU142" s="85"/>
      <c r="AV142" s="85"/>
      <c r="AW142" s="92">
        <v>0</v>
      </c>
      <c r="AX142" s="85"/>
      <c r="AY142" s="85"/>
      <c r="AZ142" s="85"/>
      <c r="BA142" s="85"/>
      <c r="BB142" s="85"/>
      <c r="BC142" s="85"/>
      <c r="BD142" s="85"/>
      <c r="BE142" s="85"/>
      <c r="BF142" s="252">
        <f t="shared" si="80"/>
        <v>36</v>
      </c>
    </row>
    <row r="143" spans="1:58" ht="16.5">
      <c r="A143" s="628"/>
      <c r="B143" s="156" t="s">
        <v>160</v>
      </c>
      <c r="C143" s="159" t="s">
        <v>3</v>
      </c>
      <c r="D143" s="160" t="s">
        <v>117</v>
      </c>
      <c r="E143" s="91"/>
      <c r="F143" s="91"/>
      <c r="G143" s="91"/>
      <c r="H143" s="91"/>
      <c r="I143" s="91"/>
      <c r="J143" s="91"/>
      <c r="K143" s="91"/>
      <c r="L143" s="93"/>
      <c r="M143" s="93"/>
      <c r="N143" s="93"/>
      <c r="O143" s="93"/>
      <c r="P143" s="93"/>
      <c r="Q143" s="93"/>
      <c r="R143" s="93"/>
      <c r="S143" s="93">
        <v>24</v>
      </c>
      <c r="T143" s="93">
        <v>36</v>
      </c>
      <c r="U143" s="93">
        <v>36</v>
      </c>
      <c r="V143" s="424">
        <v>0</v>
      </c>
      <c r="W143" s="424">
        <v>0</v>
      </c>
      <c r="X143" s="88">
        <v>12</v>
      </c>
      <c r="Y143" s="88"/>
      <c r="Z143" s="424">
        <v>0</v>
      </c>
      <c r="AA143" s="424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7"/>
      <c r="AN143" s="87"/>
      <c r="AO143" s="87"/>
      <c r="AP143" s="87"/>
      <c r="AQ143" s="87"/>
      <c r="AR143" s="87"/>
      <c r="AS143" s="87"/>
      <c r="AT143" s="87"/>
      <c r="AU143" s="85"/>
      <c r="AV143" s="85"/>
      <c r="AW143" s="92">
        <v>0</v>
      </c>
      <c r="AX143" s="85"/>
      <c r="AY143" s="85"/>
      <c r="AZ143" s="85"/>
      <c r="BA143" s="85"/>
      <c r="BB143" s="85"/>
      <c r="BC143" s="85"/>
      <c r="BD143" s="85"/>
      <c r="BE143" s="85"/>
      <c r="BF143" s="252">
        <f t="shared" si="80"/>
        <v>108</v>
      </c>
    </row>
    <row r="144" spans="1:58" ht="15">
      <c r="A144" s="628"/>
      <c r="B144" s="584" t="s">
        <v>44</v>
      </c>
      <c r="C144" s="597" t="s">
        <v>128</v>
      </c>
      <c r="D144" s="76" t="s">
        <v>117</v>
      </c>
      <c r="E144" s="91">
        <v>2</v>
      </c>
      <c r="F144" s="91">
        <v>2</v>
      </c>
      <c r="G144" s="91">
        <v>2</v>
      </c>
      <c r="H144" s="91">
        <v>2</v>
      </c>
      <c r="I144" s="91">
        <v>2</v>
      </c>
      <c r="J144" s="91">
        <v>2</v>
      </c>
      <c r="K144" s="91">
        <v>2</v>
      </c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424">
        <v>0</v>
      </c>
      <c r="W144" s="424">
        <v>0</v>
      </c>
      <c r="X144" s="88"/>
      <c r="Y144" s="88"/>
      <c r="Z144" s="424">
        <v>0</v>
      </c>
      <c r="AA144" s="424"/>
      <c r="AB144" s="92"/>
      <c r="AC144" s="92"/>
      <c r="AD144" s="92"/>
      <c r="AE144" s="92"/>
      <c r="AF144" s="92"/>
      <c r="AG144" s="92"/>
      <c r="AH144" s="90"/>
      <c r="AI144" s="90"/>
      <c r="AJ144" s="90"/>
      <c r="AK144" s="90"/>
      <c r="AL144" s="92"/>
      <c r="AM144" s="90"/>
      <c r="AN144" s="90"/>
      <c r="AO144" s="90"/>
      <c r="AP144" s="90"/>
      <c r="AQ144" s="90"/>
      <c r="AR144" s="90"/>
      <c r="AS144" s="90"/>
      <c r="AT144" s="90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254">
        <f t="shared" si="80"/>
        <v>14</v>
      </c>
    </row>
    <row r="145" spans="1:58" ht="16.5">
      <c r="A145" s="628"/>
      <c r="B145" s="584"/>
      <c r="C145" s="598"/>
      <c r="D145" s="76" t="s">
        <v>118</v>
      </c>
      <c r="E145" s="91">
        <v>2</v>
      </c>
      <c r="F145" s="91">
        <v>2</v>
      </c>
      <c r="G145" s="91">
        <v>2</v>
      </c>
      <c r="H145" s="91">
        <v>2</v>
      </c>
      <c r="I145" s="91">
        <v>2</v>
      </c>
      <c r="J145" s="91">
        <v>2</v>
      </c>
      <c r="K145" s="91">
        <v>2</v>
      </c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424">
        <v>0</v>
      </c>
      <c r="W145" s="424">
        <v>0</v>
      </c>
      <c r="X145" s="88"/>
      <c r="Y145" s="88"/>
      <c r="Z145" s="424">
        <v>0</v>
      </c>
      <c r="AA145" s="424"/>
      <c r="AB145" s="92"/>
      <c r="AC145" s="92"/>
      <c r="AD145" s="92"/>
      <c r="AE145" s="92"/>
      <c r="AF145" s="92"/>
      <c r="AG145" s="92"/>
      <c r="AH145" s="90"/>
      <c r="AI145" s="90"/>
      <c r="AJ145" s="90"/>
      <c r="AK145" s="90"/>
      <c r="AL145" s="92"/>
      <c r="AM145" s="90"/>
      <c r="AN145" s="90"/>
      <c r="AO145" s="90"/>
      <c r="AP145" s="90"/>
      <c r="AQ145" s="90"/>
      <c r="AR145" s="90"/>
      <c r="AS145" s="90"/>
      <c r="AT145" s="90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254">
        <f t="shared" si="80"/>
        <v>14</v>
      </c>
    </row>
    <row r="146" spans="1:58" ht="19.5" customHeight="1">
      <c r="A146" s="628"/>
      <c r="B146" s="584" t="s">
        <v>125</v>
      </c>
      <c r="C146" s="584"/>
      <c r="D146" s="584"/>
      <c r="E146" s="90">
        <f aca="true" t="shared" si="81" ref="E146:O146">E124+E128+E120</f>
        <v>36</v>
      </c>
      <c r="F146" s="90">
        <f t="shared" si="81"/>
        <v>36</v>
      </c>
      <c r="G146" s="90">
        <f t="shared" si="81"/>
        <v>36</v>
      </c>
      <c r="H146" s="470">
        <f t="shared" si="81"/>
        <v>30</v>
      </c>
      <c r="I146" s="90">
        <f t="shared" si="81"/>
        <v>36</v>
      </c>
      <c r="J146" s="90">
        <f t="shared" si="81"/>
        <v>36</v>
      </c>
      <c r="K146" s="90">
        <f t="shared" si="81"/>
        <v>36</v>
      </c>
      <c r="L146" s="90">
        <f t="shared" si="81"/>
        <v>36</v>
      </c>
      <c r="M146" s="90">
        <f t="shared" si="81"/>
        <v>36</v>
      </c>
      <c r="N146" s="470">
        <f t="shared" si="81"/>
        <v>30</v>
      </c>
      <c r="O146" s="90">
        <f t="shared" si="81"/>
        <v>36</v>
      </c>
      <c r="P146" s="90">
        <f aca="true" t="shared" si="82" ref="P146:AJ146">P124+P128</f>
        <v>36</v>
      </c>
      <c r="Q146" s="90">
        <f t="shared" si="82"/>
        <v>36</v>
      </c>
      <c r="R146" s="90">
        <f t="shared" si="82"/>
        <v>36</v>
      </c>
      <c r="S146" s="90">
        <f t="shared" si="82"/>
        <v>36</v>
      </c>
      <c r="T146" s="90">
        <f t="shared" si="82"/>
        <v>36</v>
      </c>
      <c r="U146" s="90">
        <f t="shared" si="82"/>
        <v>36</v>
      </c>
      <c r="V146" s="423">
        <f t="shared" si="82"/>
        <v>0</v>
      </c>
      <c r="W146" s="423">
        <f t="shared" si="82"/>
        <v>0</v>
      </c>
      <c r="X146" s="470">
        <f t="shared" si="82"/>
        <v>12</v>
      </c>
      <c r="Y146" s="90">
        <f t="shared" si="82"/>
        <v>0</v>
      </c>
      <c r="Z146" s="423">
        <f t="shared" si="82"/>
        <v>0</v>
      </c>
      <c r="AA146" s="423">
        <f t="shared" si="82"/>
        <v>0</v>
      </c>
      <c r="AB146" s="90">
        <f t="shared" si="82"/>
        <v>0</v>
      </c>
      <c r="AC146" s="90">
        <f t="shared" si="82"/>
        <v>0</v>
      </c>
      <c r="AD146" s="90">
        <f t="shared" si="82"/>
        <v>0</v>
      </c>
      <c r="AE146" s="90">
        <f t="shared" si="82"/>
        <v>0</v>
      </c>
      <c r="AF146" s="90">
        <f t="shared" si="82"/>
        <v>0</v>
      </c>
      <c r="AG146" s="90">
        <f t="shared" si="82"/>
        <v>0</v>
      </c>
      <c r="AH146" s="90">
        <f t="shared" si="82"/>
        <v>0</v>
      </c>
      <c r="AI146" s="90">
        <f t="shared" si="82"/>
        <v>0</v>
      </c>
      <c r="AJ146" s="90">
        <f t="shared" si="82"/>
        <v>0</v>
      </c>
      <c r="AK146" s="90">
        <f aca="true" t="shared" si="83" ref="AK146:BE146">AK124+AK128</f>
        <v>0</v>
      </c>
      <c r="AL146" s="90">
        <f t="shared" si="83"/>
        <v>0</v>
      </c>
      <c r="AM146" s="90">
        <f t="shared" si="83"/>
        <v>0</v>
      </c>
      <c r="AN146" s="90">
        <f t="shared" si="83"/>
        <v>0</v>
      </c>
      <c r="AO146" s="90">
        <f t="shared" si="83"/>
        <v>0</v>
      </c>
      <c r="AP146" s="90">
        <f t="shared" si="83"/>
        <v>0</v>
      </c>
      <c r="AQ146" s="90">
        <f t="shared" si="83"/>
        <v>0</v>
      </c>
      <c r="AR146" s="90">
        <f t="shared" si="83"/>
        <v>0</v>
      </c>
      <c r="AS146" s="90">
        <f t="shared" si="83"/>
        <v>0</v>
      </c>
      <c r="AT146" s="90">
        <f t="shared" si="83"/>
        <v>0</v>
      </c>
      <c r="AU146" s="90">
        <f t="shared" si="83"/>
        <v>0</v>
      </c>
      <c r="AV146" s="90">
        <f t="shared" si="83"/>
        <v>0</v>
      </c>
      <c r="AW146" s="90">
        <f t="shared" si="83"/>
        <v>0</v>
      </c>
      <c r="AX146" s="90">
        <f t="shared" si="83"/>
        <v>0</v>
      </c>
      <c r="AY146" s="90">
        <f t="shared" si="83"/>
        <v>0</v>
      </c>
      <c r="AZ146" s="90">
        <f t="shared" si="83"/>
        <v>0</v>
      </c>
      <c r="BA146" s="90">
        <f t="shared" si="83"/>
        <v>0</v>
      </c>
      <c r="BB146" s="90">
        <f t="shared" si="83"/>
        <v>0</v>
      </c>
      <c r="BC146" s="90">
        <f t="shared" si="83"/>
        <v>0</v>
      </c>
      <c r="BD146" s="90">
        <f t="shared" si="83"/>
        <v>0</v>
      </c>
      <c r="BE146" s="90">
        <f t="shared" si="83"/>
        <v>0</v>
      </c>
      <c r="BF146" s="254">
        <f>SUM(E146:BE146)</f>
        <v>612</v>
      </c>
    </row>
    <row r="147" spans="1:58" ht="19.5" customHeight="1">
      <c r="A147" s="628"/>
      <c r="B147" s="584" t="s">
        <v>126</v>
      </c>
      <c r="C147" s="584"/>
      <c r="D147" s="584"/>
      <c r="E147" s="90">
        <f aca="true" t="shared" si="84" ref="E147:AJ147">E125+E129</f>
        <v>6</v>
      </c>
      <c r="F147" s="90">
        <f t="shared" si="84"/>
        <v>4</v>
      </c>
      <c r="G147" s="90">
        <f t="shared" si="84"/>
        <v>6</v>
      </c>
      <c r="H147" s="90">
        <f t="shared" si="84"/>
        <v>3</v>
      </c>
      <c r="I147" s="90">
        <f t="shared" si="84"/>
        <v>4</v>
      </c>
      <c r="J147" s="90">
        <f t="shared" si="84"/>
        <v>3</v>
      </c>
      <c r="K147" s="90">
        <f t="shared" si="84"/>
        <v>4</v>
      </c>
      <c r="L147" s="90">
        <f t="shared" si="84"/>
        <v>1</v>
      </c>
      <c r="M147" s="90">
        <f t="shared" si="84"/>
        <v>2</v>
      </c>
      <c r="N147" s="90">
        <f t="shared" si="84"/>
        <v>1</v>
      </c>
      <c r="O147" s="90">
        <f t="shared" si="84"/>
        <v>0</v>
      </c>
      <c r="P147" s="90">
        <f t="shared" si="84"/>
        <v>0</v>
      </c>
      <c r="Q147" s="90">
        <f t="shared" si="84"/>
        <v>0</v>
      </c>
      <c r="R147" s="90">
        <f t="shared" si="84"/>
        <v>0</v>
      </c>
      <c r="S147" s="90">
        <f t="shared" si="84"/>
        <v>0</v>
      </c>
      <c r="T147" s="90">
        <f t="shared" si="84"/>
        <v>0</v>
      </c>
      <c r="U147" s="90">
        <f t="shared" si="84"/>
        <v>0</v>
      </c>
      <c r="V147" s="423">
        <f t="shared" si="84"/>
        <v>0</v>
      </c>
      <c r="W147" s="423">
        <f t="shared" si="84"/>
        <v>0</v>
      </c>
      <c r="X147" s="90">
        <f t="shared" si="84"/>
        <v>0</v>
      </c>
      <c r="Y147" s="90">
        <f t="shared" si="84"/>
        <v>0</v>
      </c>
      <c r="Z147" s="423">
        <f t="shared" si="84"/>
        <v>0</v>
      </c>
      <c r="AA147" s="423">
        <f t="shared" si="84"/>
        <v>0</v>
      </c>
      <c r="AB147" s="90">
        <f t="shared" si="84"/>
        <v>0</v>
      </c>
      <c r="AC147" s="90">
        <f t="shared" si="84"/>
        <v>0</v>
      </c>
      <c r="AD147" s="90">
        <f t="shared" si="84"/>
        <v>0</v>
      </c>
      <c r="AE147" s="90">
        <f t="shared" si="84"/>
        <v>0</v>
      </c>
      <c r="AF147" s="90">
        <f t="shared" si="84"/>
        <v>0</v>
      </c>
      <c r="AG147" s="90">
        <f t="shared" si="84"/>
        <v>0</v>
      </c>
      <c r="AH147" s="90">
        <f t="shared" si="84"/>
        <v>0</v>
      </c>
      <c r="AI147" s="90">
        <f t="shared" si="84"/>
        <v>0</v>
      </c>
      <c r="AJ147" s="90">
        <f t="shared" si="84"/>
        <v>0</v>
      </c>
      <c r="AK147" s="90">
        <f aca="true" t="shared" si="85" ref="AK147:BE147">AK125+AK129</f>
        <v>0</v>
      </c>
      <c r="AL147" s="90">
        <f t="shared" si="85"/>
        <v>0</v>
      </c>
      <c r="AM147" s="90">
        <f t="shared" si="85"/>
        <v>0</v>
      </c>
      <c r="AN147" s="90">
        <f t="shared" si="85"/>
        <v>0</v>
      </c>
      <c r="AO147" s="90">
        <f t="shared" si="85"/>
        <v>0</v>
      </c>
      <c r="AP147" s="90">
        <f t="shared" si="85"/>
        <v>0</v>
      </c>
      <c r="AQ147" s="90">
        <f t="shared" si="85"/>
        <v>0</v>
      </c>
      <c r="AR147" s="90">
        <f t="shared" si="85"/>
        <v>0</v>
      </c>
      <c r="AS147" s="90">
        <f t="shared" si="85"/>
        <v>0</v>
      </c>
      <c r="AT147" s="90">
        <f t="shared" si="85"/>
        <v>0</v>
      </c>
      <c r="AU147" s="90">
        <f t="shared" si="85"/>
        <v>0</v>
      </c>
      <c r="AV147" s="90">
        <f t="shared" si="85"/>
        <v>0</v>
      </c>
      <c r="AW147" s="90">
        <f t="shared" si="85"/>
        <v>0</v>
      </c>
      <c r="AX147" s="90">
        <f t="shared" si="85"/>
        <v>0</v>
      </c>
      <c r="AY147" s="90">
        <f t="shared" si="85"/>
        <v>0</v>
      </c>
      <c r="AZ147" s="90">
        <f t="shared" si="85"/>
        <v>0</v>
      </c>
      <c r="BA147" s="90">
        <f t="shared" si="85"/>
        <v>0</v>
      </c>
      <c r="BB147" s="90">
        <f t="shared" si="85"/>
        <v>0</v>
      </c>
      <c r="BC147" s="90">
        <f t="shared" si="85"/>
        <v>0</v>
      </c>
      <c r="BD147" s="90">
        <f t="shared" si="85"/>
        <v>0</v>
      </c>
      <c r="BE147" s="90">
        <f t="shared" si="85"/>
        <v>0</v>
      </c>
      <c r="BF147" s="254">
        <f>SUM(E147:BE147)</f>
        <v>34</v>
      </c>
    </row>
    <row r="148" spans="1:58" ht="18.75" customHeight="1" thickBot="1">
      <c r="A148" s="629"/>
      <c r="B148" s="578" t="s">
        <v>127</v>
      </c>
      <c r="C148" s="578"/>
      <c r="D148" s="578"/>
      <c r="E148" s="265">
        <f>E146+E147</f>
        <v>42</v>
      </c>
      <c r="F148" s="265">
        <f aca="true" t="shared" si="86" ref="F148:BE148">F146+F147</f>
        <v>40</v>
      </c>
      <c r="G148" s="265">
        <f t="shared" si="86"/>
        <v>42</v>
      </c>
      <c r="H148" s="265">
        <f t="shared" si="86"/>
        <v>33</v>
      </c>
      <c r="I148" s="265">
        <f t="shared" si="86"/>
        <v>40</v>
      </c>
      <c r="J148" s="265">
        <f t="shared" si="86"/>
        <v>39</v>
      </c>
      <c r="K148" s="265">
        <f t="shared" si="86"/>
        <v>40</v>
      </c>
      <c r="L148" s="265">
        <f t="shared" si="86"/>
        <v>37</v>
      </c>
      <c r="M148" s="265">
        <f t="shared" si="86"/>
        <v>38</v>
      </c>
      <c r="N148" s="265">
        <f t="shared" si="86"/>
        <v>31</v>
      </c>
      <c r="O148" s="265">
        <f t="shared" si="86"/>
        <v>36</v>
      </c>
      <c r="P148" s="265">
        <f t="shared" si="86"/>
        <v>36</v>
      </c>
      <c r="Q148" s="265">
        <f t="shared" si="86"/>
        <v>36</v>
      </c>
      <c r="R148" s="265">
        <f t="shared" si="86"/>
        <v>36</v>
      </c>
      <c r="S148" s="265">
        <f t="shared" si="86"/>
        <v>36</v>
      </c>
      <c r="T148" s="265">
        <f t="shared" si="86"/>
        <v>36</v>
      </c>
      <c r="U148" s="265">
        <f t="shared" si="86"/>
        <v>36</v>
      </c>
      <c r="V148" s="472">
        <f t="shared" si="86"/>
        <v>0</v>
      </c>
      <c r="W148" s="472">
        <f t="shared" si="86"/>
        <v>0</v>
      </c>
      <c r="X148" s="265">
        <f t="shared" si="86"/>
        <v>12</v>
      </c>
      <c r="Y148" s="265">
        <f t="shared" si="86"/>
        <v>0</v>
      </c>
      <c r="Z148" s="472">
        <f t="shared" si="86"/>
        <v>0</v>
      </c>
      <c r="AA148" s="472">
        <f t="shared" si="86"/>
        <v>0</v>
      </c>
      <c r="AB148" s="265">
        <f t="shared" si="86"/>
        <v>0</v>
      </c>
      <c r="AC148" s="265">
        <f t="shared" si="86"/>
        <v>0</v>
      </c>
      <c r="AD148" s="265">
        <f t="shared" si="86"/>
        <v>0</v>
      </c>
      <c r="AE148" s="265">
        <f t="shared" si="86"/>
        <v>0</v>
      </c>
      <c r="AF148" s="265">
        <f t="shared" si="86"/>
        <v>0</v>
      </c>
      <c r="AG148" s="265">
        <f t="shared" si="86"/>
        <v>0</v>
      </c>
      <c r="AH148" s="265">
        <f t="shared" si="86"/>
        <v>0</v>
      </c>
      <c r="AI148" s="265">
        <f t="shared" si="86"/>
        <v>0</v>
      </c>
      <c r="AJ148" s="265">
        <f t="shared" si="86"/>
        <v>0</v>
      </c>
      <c r="AK148" s="265">
        <f t="shared" si="86"/>
        <v>0</v>
      </c>
      <c r="AL148" s="265">
        <f t="shared" si="86"/>
        <v>0</v>
      </c>
      <c r="AM148" s="265">
        <f t="shared" si="86"/>
        <v>0</v>
      </c>
      <c r="AN148" s="265">
        <f t="shared" si="86"/>
        <v>0</v>
      </c>
      <c r="AO148" s="265">
        <f t="shared" si="86"/>
        <v>0</v>
      </c>
      <c r="AP148" s="265">
        <f t="shared" si="86"/>
        <v>0</v>
      </c>
      <c r="AQ148" s="265">
        <f t="shared" si="86"/>
        <v>0</v>
      </c>
      <c r="AR148" s="265">
        <f t="shared" si="86"/>
        <v>0</v>
      </c>
      <c r="AS148" s="265">
        <f t="shared" si="86"/>
        <v>0</v>
      </c>
      <c r="AT148" s="265">
        <f t="shared" si="86"/>
        <v>0</v>
      </c>
      <c r="AU148" s="265">
        <f t="shared" si="86"/>
        <v>0</v>
      </c>
      <c r="AV148" s="265">
        <f t="shared" si="86"/>
        <v>0</v>
      </c>
      <c r="AW148" s="265">
        <f t="shared" si="86"/>
        <v>0</v>
      </c>
      <c r="AX148" s="265">
        <f t="shared" si="86"/>
        <v>0</v>
      </c>
      <c r="AY148" s="265">
        <f t="shared" si="86"/>
        <v>0</v>
      </c>
      <c r="AZ148" s="265">
        <f t="shared" si="86"/>
        <v>0</v>
      </c>
      <c r="BA148" s="265">
        <f t="shared" si="86"/>
        <v>0</v>
      </c>
      <c r="BB148" s="265">
        <f t="shared" si="86"/>
        <v>0</v>
      </c>
      <c r="BC148" s="265">
        <f t="shared" si="86"/>
        <v>0</v>
      </c>
      <c r="BD148" s="265">
        <f t="shared" si="86"/>
        <v>0</v>
      </c>
      <c r="BE148" s="265">
        <f t="shared" si="86"/>
        <v>0</v>
      </c>
      <c r="BF148" s="256">
        <f>SUM(E148:BE148)</f>
        <v>646</v>
      </c>
    </row>
    <row r="149" spans="1:59" s="23" customFormat="1" ht="19.5" customHeight="1">
      <c r="A149" s="19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2"/>
    </row>
    <row r="150" spans="2:59" s="23" customFormat="1" ht="33.75" customHeight="1" thickBot="1">
      <c r="B150" s="24" t="s">
        <v>133</v>
      </c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2"/>
    </row>
    <row r="151" spans="1:58" ht="47.25" customHeight="1">
      <c r="A151" s="594" t="s">
        <v>98</v>
      </c>
      <c r="B151" s="580" t="s">
        <v>76</v>
      </c>
      <c r="C151" s="580" t="s">
        <v>99</v>
      </c>
      <c r="D151" s="580" t="s">
        <v>100</v>
      </c>
      <c r="E151" s="440" t="s">
        <v>315</v>
      </c>
      <c r="F151" s="642" t="s">
        <v>101</v>
      </c>
      <c r="G151" s="642"/>
      <c r="H151" s="642"/>
      <c r="I151" s="440" t="s">
        <v>129</v>
      </c>
      <c r="J151" s="642" t="s">
        <v>102</v>
      </c>
      <c r="K151" s="642"/>
      <c r="L151" s="642"/>
      <c r="M151" s="642"/>
      <c r="N151" s="440" t="s">
        <v>316</v>
      </c>
      <c r="O151" s="626" t="s">
        <v>103</v>
      </c>
      <c r="P151" s="626"/>
      <c r="Q151" s="626"/>
      <c r="R151" s="441" t="s">
        <v>317</v>
      </c>
      <c r="S151" s="626" t="s">
        <v>104</v>
      </c>
      <c r="T151" s="626"/>
      <c r="U151" s="626"/>
      <c r="V151" s="441" t="s">
        <v>130</v>
      </c>
      <c r="W151" s="626" t="s">
        <v>105</v>
      </c>
      <c r="X151" s="626"/>
      <c r="Y151" s="626"/>
      <c r="Z151" s="626"/>
      <c r="AA151" s="441" t="s">
        <v>342</v>
      </c>
      <c r="AB151" s="626" t="s">
        <v>106</v>
      </c>
      <c r="AC151" s="626"/>
      <c r="AD151" s="626"/>
      <c r="AE151" s="441" t="s">
        <v>343</v>
      </c>
      <c r="AF151" s="626" t="s">
        <v>107</v>
      </c>
      <c r="AG151" s="626"/>
      <c r="AH151" s="626"/>
      <c r="AI151" s="440" t="s">
        <v>318</v>
      </c>
      <c r="AJ151" s="642" t="s">
        <v>108</v>
      </c>
      <c r="AK151" s="642"/>
      <c r="AL151" s="642"/>
      <c r="AM151" s="642"/>
      <c r="AN151" s="440" t="s">
        <v>319</v>
      </c>
      <c r="AO151" s="642" t="s">
        <v>109</v>
      </c>
      <c r="AP151" s="642"/>
      <c r="AQ151" s="642"/>
      <c r="AR151" s="440" t="s">
        <v>320</v>
      </c>
      <c r="AS151" s="642" t="s">
        <v>110</v>
      </c>
      <c r="AT151" s="642"/>
      <c r="AU151" s="642"/>
      <c r="AV151" s="440" t="s">
        <v>131</v>
      </c>
      <c r="AW151" s="642" t="s">
        <v>111</v>
      </c>
      <c r="AX151" s="642"/>
      <c r="AY151" s="642"/>
      <c r="AZ151" s="642"/>
      <c r="BA151" s="440" t="s">
        <v>344</v>
      </c>
      <c r="BB151" s="642" t="s">
        <v>112</v>
      </c>
      <c r="BC151" s="642"/>
      <c r="BD151" s="642"/>
      <c r="BE151" s="440" t="s">
        <v>321</v>
      </c>
      <c r="BF151" s="633" t="s">
        <v>13</v>
      </c>
    </row>
    <row r="152" spans="1:58" ht="9" customHeight="1">
      <c r="A152" s="595"/>
      <c r="B152" s="581"/>
      <c r="C152" s="581"/>
      <c r="D152" s="581"/>
      <c r="E152" s="636" t="s">
        <v>114</v>
      </c>
      <c r="F152" s="636"/>
      <c r="G152" s="636"/>
      <c r="H152" s="636"/>
      <c r="I152" s="636"/>
      <c r="J152" s="636"/>
      <c r="K152" s="636"/>
      <c r="L152" s="636"/>
      <c r="M152" s="636"/>
      <c r="N152" s="636"/>
      <c r="O152" s="636"/>
      <c r="P152" s="636"/>
      <c r="Q152" s="636"/>
      <c r="R152" s="636"/>
      <c r="S152" s="636"/>
      <c r="T152" s="636"/>
      <c r="U152" s="636"/>
      <c r="V152" s="636"/>
      <c r="W152" s="636"/>
      <c r="X152" s="636"/>
      <c r="Y152" s="636"/>
      <c r="Z152" s="636"/>
      <c r="AA152" s="636"/>
      <c r="AB152" s="636"/>
      <c r="AC152" s="636"/>
      <c r="AD152" s="636"/>
      <c r="AE152" s="636"/>
      <c r="AF152" s="636"/>
      <c r="AG152" s="636"/>
      <c r="AH152" s="636"/>
      <c r="AI152" s="636"/>
      <c r="AJ152" s="636"/>
      <c r="AK152" s="636"/>
      <c r="AL152" s="636"/>
      <c r="AM152" s="636"/>
      <c r="AN152" s="636"/>
      <c r="AO152" s="636"/>
      <c r="AP152" s="636"/>
      <c r="AQ152" s="636"/>
      <c r="AR152" s="636"/>
      <c r="AS152" s="636"/>
      <c r="AT152" s="636"/>
      <c r="AU152" s="636"/>
      <c r="AV152" s="636"/>
      <c r="AW152" s="636"/>
      <c r="AX152" s="636"/>
      <c r="AY152" s="636"/>
      <c r="AZ152" s="636"/>
      <c r="BA152" s="636"/>
      <c r="BB152" s="636"/>
      <c r="BC152" s="636"/>
      <c r="BD152" s="636"/>
      <c r="BE152" s="636"/>
      <c r="BF152" s="634"/>
    </row>
    <row r="153" spans="1:58" ht="9" customHeight="1">
      <c r="A153" s="595"/>
      <c r="B153" s="581"/>
      <c r="C153" s="581"/>
      <c r="D153" s="581"/>
      <c r="E153" s="71">
        <v>35</v>
      </c>
      <c r="F153" s="71">
        <v>36</v>
      </c>
      <c r="G153" s="71">
        <v>37</v>
      </c>
      <c r="H153" s="71">
        <v>38</v>
      </c>
      <c r="I153" s="71">
        <v>39</v>
      </c>
      <c r="J153" s="71">
        <v>40</v>
      </c>
      <c r="K153" s="71">
        <v>41</v>
      </c>
      <c r="L153" s="71">
        <v>42</v>
      </c>
      <c r="M153" s="71">
        <v>43</v>
      </c>
      <c r="N153" s="71">
        <v>44</v>
      </c>
      <c r="O153" s="71">
        <v>45</v>
      </c>
      <c r="P153" s="71">
        <v>46</v>
      </c>
      <c r="Q153" s="71">
        <v>47</v>
      </c>
      <c r="R153" s="71">
        <v>48</v>
      </c>
      <c r="S153" s="71">
        <v>49</v>
      </c>
      <c r="T153" s="71">
        <v>50</v>
      </c>
      <c r="U153" s="71">
        <v>51</v>
      </c>
      <c r="V153" s="71">
        <v>52</v>
      </c>
      <c r="W153" s="12">
        <v>1</v>
      </c>
      <c r="X153" s="12">
        <v>2</v>
      </c>
      <c r="Y153" s="12">
        <v>3</v>
      </c>
      <c r="Z153" s="12">
        <v>4</v>
      </c>
      <c r="AA153" s="12">
        <v>5</v>
      </c>
      <c r="AB153" s="12">
        <v>6</v>
      </c>
      <c r="AC153" s="12">
        <v>7</v>
      </c>
      <c r="AD153" s="12">
        <v>8</v>
      </c>
      <c r="AE153" s="12">
        <v>9</v>
      </c>
      <c r="AF153" s="12">
        <v>10</v>
      </c>
      <c r="AG153" s="12">
        <v>11</v>
      </c>
      <c r="AH153" s="12">
        <v>12</v>
      </c>
      <c r="AI153" s="12">
        <v>13</v>
      </c>
      <c r="AJ153" s="12">
        <v>14</v>
      </c>
      <c r="AK153" s="12">
        <v>15</v>
      </c>
      <c r="AL153" s="12">
        <v>16</v>
      </c>
      <c r="AM153" s="12">
        <v>17</v>
      </c>
      <c r="AN153" s="12">
        <v>18</v>
      </c>
      <c r="AO153" s="12">
        <v>19</v>
      </c>
      <c r="AP153" s="12">
        <v>20</v>
      </c>
      <c r="AQ153" s="12">
        <v>21</v>
      </c>
      <c r="AR153" s="12">
        <v>22</v>
      </c>
      <c r="AS153" s="12">
        <v>23</v>
      </c>
      <c r="AT153" s="12">
        <v>24</v>
      </c>
      <c r="AU153" s="12">
        <v>25</v>
      </c>
      <c r="AV153" s="12">
        <v>26</v>
      </c>
      <c r="AW153" s="12">
        <v>27</v>
      </c>
      <c r="AX153" s="12">
        <v>28</v>
      </c>
      <c r="AY153" s="12">
        <v>29</v>
      </c>
      <c r="AZ153" s="12">
        <v>30</v>
      </c>
      <c r="BA153" s="12">
        <v>31</v>
      </c>
      <c r="BB153" s="12">
        <v>32</v>
      </c>
      <c r="BC153" s="12">
        <v>33</v>
      </c>
      <c r="BD153" s="12">
        <v>34</v>
      </c>
      <c r="BE153" s="12">
        <v>35</v>
      </c>
      <c r="BF153" s="634"/>
    </row>
    <row r="154" spans="1:58" ht="9" customHeight="1">
      <c r="A154" s="595"/>
      <c r="B154" s="581"/>
      <c r="C154" s="581"/>
      <c r="D154" s="581"/>
      <c r="E154" s="637" t="s">
        <v>115</v>
      </c>
      <c r="F154" s="637"/>
      <c r="G154" s="637"/>
      <c r="H154" s="637"/>
      <c r="I154" s="637"/>
      <c r="J154" s="637"/>
      <c r="K154" s="637"/>
      <c r="L154" s="637"/>
      <c r="M154" s="637"/>
      <c r="N154" s="637"/>
      <c r="O154" s="637"/>
      <c r="P154" s="637"/>
      <c r="Q154" s="637"/>
      <c r="R154" s="637"/>
      <c r="S154" s="637"/>
      <c r="T154" s="637"/>
      <c r="U154" s="637"/>
      <c r="V154" s="637"/>
      <c r="W154" s="637"/>
      <c r="X154" s="637"/>
      <c r="Y154" s="637"/>
      <c r="Z154" s="637"/>
      <c r="AA154" s="637"/>
      <c r="AB154" s="637"/>
      <c r="AC154" s="637"/>
      <c r="AD154" s="637"/>
      <c r="AE154" s="637"/>
      <c r="AF154" s="637"/>
      <c r="AG154" s="637"/>
      <c r="AH154" s="637"/>
      <c r="AI154" s="637"/>
      <c r="AJ154" s="637"/>
      <c r="AK154" s="637"/>
      <c r="AL154" s="637"/>
      <c r="AM154" s="637"/>
      <c r="AN154" s="637"/>
      <c r="AO154" s="637"/>
      <c r="AP154" s="637"/>
      <c r="AQ154" s="637"/>
      <c r="AR154" s="637"/>
      <c r="AS154" s="637"/>
      <c r="AT154" s="637"/>
      <c r="AU154" s="637"/>
      <c r="AV154" s="637"/>
      <c r="AW154" s="637"/>
      <c r="AX154" s="637"/>
      <c r="AY154" s="637"/>
      <c r="AZ154" s="637"/>
      <c r="BA154" s="637"/>
      <c r="BB154" s="637"/>
      <c r="BC154" s="637"/>
      <c r="BD154" s="637"/>
      <c r="BE154" s="637"/>
      <c r="BF154" s="634"/>
    </row>
    <row r="155" spans="1:58" ht="9" customHeight="1" thickBot="1">
      <c r="A155" s="596"/>
      <c r="B155" s="582"/>
      <c r="C155" s="582"/>
      <c r="D155" s="582"/>
      <c r="E155" s="259">
        <v>1</v>
      </c>
      <c r="F155" s="259">
        <v>2</v>
      </c>
      <c r="G155" s="259">
        <v>3</v>
      </c>
      <c r="H155" s="259">
        <v>4</v>
      </c>
      <c r="I155" s="259">
        <v>5</v>
      </c>
      <c r="J155" s="259">
        <v>6</v>
      </c>
      <c r="K155" s="259">
        <v>7</v>
      </c>
      <c r="L155" s="259">
        <v>8</v>
      </c>
      <c r="M155" s="259">
        <v>9</v>
      </c>
      <c r="N155" s="259">
        <v>10</v>
      </c>
      <c r="O155" s="259">
        <v>11</v>
      </c>
      <c r="P155" s="259">
        <v>12</v>
      </c>
      <c r="Q155" s="259">
        <v>13</v>
      </c>
      <c r="R155" s="259">
        <v>14</v>
      </c>
      <c r="S155" s="259">
        <v>15</v>
      </c>
      <c r="T155" s="259">
        <v>16</v>
      </c>
      <c r="U155" s="259">
        <v>17</v>
      </c>
      <c r="V155" s="259">
        <v>18</v>
      </c>
      <c r="W155" s="259">
        <v>19</v>
      </c>
      <c r="X155" s="259">
        <v>20</v>
      </c>
      <c r="Y155" s="259">
        <v>21</v>
      </c>
      <c r="Z155" s="259">
        <v>22</v>
      </c>
      <c r="AA155" s="259">
        <v>23</v>
      </c>
      <c r="AB155" s="259">
        <v>24</v>
      </c>
      <c r="AC155" s="259">
        <v>25</v>
      </c>
      <c r="AD155" s="259">
        <v>26</v>
      </c>
      <c r="AE155" s="259">
        <v>27</v>
      </c>
      <c r="AF155" s="259">
        <v>28</v>
      </c>
      <c r="AG155" s="259">
        <v>29</v>
      </c>
      <c r="AH155" s="259">
        <v>30</v>
      </c>
      <c r="AI155" s="259">
        <v>31</v>
      </c>
      <c r="AJ155" s="259">
        <v>32</v>
      </c>
      <c r="AK155" s="259">
        <v>33</v>
      </c>
      <c r="AL155" s="259">
        <v>34</v>
      </c>
      <c r="AM155" s="259">
        <v>35</v>
      </c>
      <c r="AN155" s="259">
        <v>36</v>
      </c>
      <c r="AO155" s="259">
        <v>37</v>
      </c>
      <c r="AP155" s="259">
        <v>38</v>
      </c>
      <c r="AQ155" s="259">
        <v>39</v>
      </c>
      <c r="AR155" s="259">
        <v>40</v>
      </c>
      <c r="AS155" s="259">
        <v>41</v>
      </c>
      <c r="AT155" s="259">
        <v>42</v>
      </c>
      <c r="AU155" s="259">
        <v>43</v>
      </c>
      <c r="AV155" s="259">
        <v>44</v>
      </c>
      <c r="AW155" s="259">
        <v>45</v>
      </c>
      <c r="AX155" s="259">
        <v>46</v>
      </c>
      <c r="AY155" s="259">
        <v>47</v>
      </c>
      <c r="AZ155" s="259">
        <v>48</v>
      </c>
      <c r="BA155" s="259">
        <v>49</v>
      </c>
      <c r="BB155" s="259">
        <v>50</v>
      </c>
      <c r="BC155" s="259">
        <v>51</v>
      </c>
      <c r="BD155" s="259">
        <v>52</v>
      </c>
      <c r="BE155" s="259">
        <v>53</v>
      </c>
      <c r="BF155" s="635"/>
    </row>
    <row r="156" spans="1:60" ht="19.5">
      <c r="A156" s="605" t="s">
        <v>134</v>
      </c>
      <c r="B156" s="260" t="s">
        <v>116</v>
      </c>
      <c r="C156" s="264" t="s">
        <v>17</v>
      </c>
      <c r="D156" s="261" t="s">
        <v>117</v>
      </c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72"/>
      <c r="BH156" s="10"/>
    </row>
    <row r="157" spans="1:60" ht="9.75" customHeight="1">
      <c r="A157" s="606"/>
      <c r="B157" s="70" t="s">
        <v>18</v>
      </c>
      <c r="C157" s="81" t="s">
        <v>19</v>
      </c>
      <c r="D157" s="72" t="s">
        <v>117</v>
      </c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97"/>
      <c r="T157" s="98"/>
      <c r="U157" s="14"/>
      <c r="V157" s="13">
        <v>0</v>
      </c>
      <c r="W157" s="13">
        <v>0</v>
      </c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6" t="s">
        <v>65</v>
      </c>
      <c r="AV157" s="13">
        <v>0</v>
      </c>
      <c r="AW157" s="13">
        <v>0</v>
      </c>
      <c r="AX157" s="72"/>
      <c r="AY157" s="72"/>
      <c r="AZ157" s="72"/>
      <c r="BA157" s="72"/>
      <c r="BB157" s="72"/>
      <c r="BC157" s="72"/>
      <c r="BD157" s="72"/>
      <c r="BE157" s="72"/>
      <c r="BF157" s="76" t="s">
        <v>65</v>
      </c>
      <c r="BH157" s="10"/>
    </row>
    <row r="158" spans="1:59" s="10" customFormat="1" ht="9.75" customHeight="1">
      <c r="A158" s="606"/>
      <c r="B158" s="70" t="s">
        <v>27</v>
      </c>
      <c r="C158" s="80" t="s">
        <v>28</v>
      </c>
      <c r="D158" s="76" t="s">
        <v>117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96"/>
      <c r="T158" s="98"/>
      <c r="U158" s="14"/>
      <c r="V158" s="13">
        <v>0</v>
      </c>
      <c r="W158" s="13">
        <v>0</v>
      </c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14"/>
      <c r="AT158" s="14" t="s">
        <v>94</v>
      </c>
      <c r="AU158" s="76"/>
      <c r="AV158" s="13">
        <v>0</v>
      </c>
      <c r="AW158" s="13">
        <v>0</v>
      </c>
      <c r="AX158" s="76"/>
      <c r="AY158" s="76"/>
      <c r="AZ158" s="76"/>
      <c r="BA158" s="76"/>
      <c r="BB158" s="76"/>
      <c r="BC158" s="76"/>
      <c r="BD158" s="76"/>
      <c r="BE158" s="76"/>
      <c r="BF158" s="14" t="s">
        <v>94</v>
      </c>
      <c r="BG158" s="1"/>
    </row>
    <row r="159" spans="1:58" ht="19.5">
      <c r="A159" s="606"/>
      <c r="B159" s="27" t="s">
        <v>120</v>
      </c>
      <c r="C159" s="27" t="s">
        <v>121</v>
      </c>
      <c r="D159" s="13" t="s">
        <v>117</v>
      </c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13">
        <v>0</v>
      </c>
      <c r="W159" s="13">
        <v>0</v>
      </c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>
        <v>0</v>
      </c>
      <c r="AW159" s="90">
        <v>0</v>
      </c>
      <c r="AX159" s="90"/>
      <c r="AY159" s="90"/>
      <c r="AZ159" s="90"/>
      <c r="BA159" s="90"/>
      <c r="BB159" s="90"/>
      <c r="BC159" s="90"/>
      <c r="BD159" s="90"/>
      <c r="BE159" s="90"/>
      <c r="BF159" s="274"/>
    </row>
    <row r="160" spans="1:58" ht="16.5">
      <c r="A160" s="606"/>
      <c r="B160" s="76" t="s">
        <v>169</v>
      </c>
      <c r="C160" s="80" t="s">
        <v>85</v>
      </c>
      <c r="D160" s="76" t="s">
        <v>117</v>
      </c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 t="s">
        <v>94</v>
      </c>
      <c r="U160" s="87"/>
      <c r="V160" s="13">
        <v>0</v>
      </c>
      <c r="W160" s="13">
        <v>0</v>
      </c>
      <c r="X160" s="88"/>
      <c r="Y160" s="88"/>
      <c r="Z160" s="85"/>
      <c r="AA160" s="85"/>
      <c r="AB160" s="85"/>
      <c r="AC160" s="85"/>
      <c r="AD160" s="85"/>
      <c r="AE160" s="85"/>
      <c r="AF160" s="85"/>
      <c r="AG160" s="85"/>
      <c r="AH160" s="84"/>
      <c r="AI160" s="84"/>
      <c r="AJ160" s="84"/>
      <c r="AK160" s="84"/>
      <c r="AL160" s="85"/>
      <c r="AM160" s="84"/>
      <c r="AN160" s="84"/>
      <c r="AO160" s="84"/>
      <c r="AP160" s="84"/>
      <c r="AQ160" s="84"/>
      <c r="AR160" s="86"/>
      <c r="AS160" s="84"/>
      <c r="AT160" s="87"/>
      <c r="AU160" s="88"/>
      <c r="AV160" s="280">
        <v>0</v>
      </c>
      <c r="AW160" s="92">
        <v>0</v>
      </c>
      <c r="AX160" s="85"/>
      <c r="AY160" s="85"/>
      <c r="AZ160" s="85"/>
      <c r="BA160" s="85"/>
      <c r="BB160" s="85"/>
      <c r="BC160" s="85"/>
      <c r="BD160" s="85"/>
      <c r="BE160" s="85"/>
      <c r="BF160" s="87" t="s">
        <v>94</v>
      </c>
    </row>
    <row r="161" spans="1:58" ht="24.75">
      <c r="A161" s="606"/>
      <c r="B161" s="76" t="s">
        <v>148</v>
      </c>
      <c r="C161" s="80" t="s">
        <v>88</v>
      </c>
      <c r="D161" s="76" t="s">
        <v>117</v>
      </c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 t="s">
        <v>94</v>
      </c>
      <c r="V161" s="13">
        <v>0</v>
      </c>
      <c r="W161" s="13">
        <v>0</v>
      </c>
      <c r="X161" s="88"/>
      <c r="Y161" s="88"/>
      <c r="Z161" s="85"/>
      <c r="AA161" s="85"/>
      <c r="AB161" s="85"/>
      <c r="AC161" s="85"/>
      <c r="AD161" s="85"/>
      <c r="AE161" s="85"/>
      <c r="AF161" s="85"/>
      <c r="AG161" s="85"/>
      <c r="AH161" s="84"/>
      <c r="AI161" s="84"/>
      <c r="AJ161" s="84"/>
      <c r="AK161" s="84"/>
      <c r="AL161" s="85"/>
      <c r="AM161" s="84"/>
      <c r="AN161" s="84"/>
      <c r="AO161" s="84"/>
      <c r="AP161" s="84"/>
      <c r="AQ161" s="84"/>
      <c r="AR161" s="86"/>
      <c r="AS161" s="84"/>
      <c r="AT161" s="87"/>
      <c r="AU161" s="88"/>
      <c r="AV161" s="280">
        <v>0</v>
      </c>
      <c r="AW161" s="92">
        <v>0</v>
      </c>
      <c r="AX161" s="85"/>
      <c r="AY161" s="85"/>
      <c r="AZ161" s="85"/>
      <c r="BA161" s="85"/>
      <c r="BB161" s="85"/>
      <c r="BC161" s="85"/>
      <c r="BD161" s="85"/>
      <c r="BE161" s="85"/>
      <c r="BF161" s="87" t="s">
        <v>94</v>
      </c>
    </row>
    <row r="162" spans="1:58" ht="15">
      <c r="A162" s="606"/>
      <c r="B162" s="76" t="s">
        <v>149</v>
      </c>
      <c r="C162" s="80" t="s">
        <v>166</v>
      </c>
      <c r="D162" s="76" t="s">
        <v>117</v>
      </c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 t="s">
        <v>94</v>
      </c>
      <c r="V162" s="13">
        <v>0</v>
      </c>
      <c r="W162" s="13">
        <v>0</v>
      </c>
      <c r="X162" s="88"/>
      <c r="Y162" s="88"/>
      <c r="Z162" s="85"/>
      <c r="AA162" s="85"/>
      <c r="AB162" s="85"/>
      <c r="AC162" s="85"/>
      <c r="AD162" s="85"/>
      <c r="AE162" s="85"/>
      <c r="AF162" s="85"/>
      <c r="AG162" s="85"/>
      <c r="AH162" s="84"/>
      <c r="AI162" s="84"/>
      <c r="AJ162" s="84"/>
      <c r="AK162" s="84"/>
      <c r="AL162" s="85"/>
      <c r="AM162" s="84"/>
      <c r="AN162" s="84"/>
      <c r="AO162" s="84"/>
      <c r="AP162" s="84"/>
      <c r="AQ162" s="84"/>
      <c r="AR162" s="86"/>
      <c r="AS162" s="84"/>
      <c r="AT162" s="14"/>
      <c r="AU162" s="88"/>
      <c r="AV162" s="280">
        <v>0</v>
      </c>
      <c r="AW162" s="92">
        <v>0</v>
      </c>
      <c r="AX162" s="85"/>
      <c r="AY162" s="85"/>
      <c r="AZ162" s="85"/>
      <c r="BA162" s="85"/>
      <c r="BB162" s="85"/>
      <c r="BC162" s="85"/>
      <c r="BD162" s="85"/>
      <c r="BE162" s="85"/>
      <c r="BF162" s="87" t="s">
        <v>94</v>
      </c>
    </row>
    <row r="163" spans="1:58" ht="19.5">
      <c r="A163" s="607"/>
      <c r="B163" s="27" t="s">
        <v>35</v>
      </c>
      <c r="C163" s="27" t="s">
        <v>123</v>
      </c>
      <c r="D163" s="13" t="s">
        <v>117</v>
      </c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13">
        <v>0</v>
      </c>
      <c r="W163" s="13">
        <v>0</v>
      </c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>
        <v>0</v>
      </c>
      <c r="AW163" s="90">
        <v>0</v>
      </c>
      <c r="AX163" s="90"/>
      <c r="AY163" s="90"/>
      <c r="AZ163" s="90"/>
      <c r="BA163" s="90"/>
      <c r="BB163" s="90"/>
      <c r="BC163" s="90"/>
      <c r="BD163" s="90"/>
      <c r="BE163" s="90"/>
      <c r="BF163" s="274"/>
    </row>
    <row r="164" spans="1:58" ht="19.5">
      <c r="A164" s="607"/>
      <c r="B164" s="27" t="s">
        <v>124</v>
      </c>
      <c r="C164" s="27" t="s">
        <v>37</v>
      </c>
      <c r="D164" s="13" t="s">
        <v>117</v>
      </c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13">
        <v>0</v>
      </c>
      <c r="W164" s="13">
        <v>0</v>
      </c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>
        <v>0</v>
      </c>
      <c r="AW164" s="90">
        <v>0</v>
      </c>
      <c r="AX164" s="90"/>
      <c r="AY164" s="90"/>
      <c r="AZ164" s="90"/>
      <c r="BA164" s="90"/>
      <c r="BB164" s="90"/>
      <c r="BC164" s="90"/>
      <c r="BD164" s="90"/>
      <c r="BE164" s="90"/>
      <c r="BF164" s="274"/>
    </row>
    <row r="165" spans="1:58" ht="75" customHeight="1">
      <c r="A165" s="607"/>
      <c r="B165" s="13" t="s">
        <v>38</v>
      </c>
      <c r="C165" s="435" t="s">
        <v>266</v>
      </c>
      <c r="D165" s="13" t="s">
        <v>117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13">
        <v>0</v>
      </c>
      <c r="W165" s="13">
        <v>0</v>
      </c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>
        <v>0</v>
      </c>
      <c r="AW165" s="90">
        <v>0</v>
      </c>
      <c r="AX165" s="90"/>
      <c r="AY165" s="90"/>
      <c r="AZ165" s="90"/>
      <c r="BA165" s="90"/>
      <c r="BB165" s="90"/>
      <c r="BC165" s="90"/>
      <c r="BD165" s="90"/>
      <c r="BE165" s="90"/>
      <c r="BF165" s="90"/>
    </row>
    <row r="166" spans="1:58" ht="33">
      <c r="A166" s="607"/>
      <c r="B166" s="76" t="s">
        <v>39</v>
      </c>
      <c r="C166" s="75" t="s">
        <v>174</v>
      </c>
      <c r="D166" s="76" t="s">
        <v>117</v>
      </c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98"/>
      <c r="U166" s="87"/>
      <c r="V166" s="13">
        <v>0</v>
      </c>
      <c r="W166" s="13">
        <v>0</v>
      </c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 t="s">
        <v>65</v>
      </c>
      <c r="AL166" s="88"/>
      <c r="AM166" s="88"/>
      <c r="AN166" s="88"/>
      <c r="AO166" s="88"/>
      <c r="AP166" s="88"/>
      <c r="AQ166" s="88"/>
      <c r="AR166" s="88"/>
      <c r="AS166" s="88"/>
      <c r="AT166" s="87"/>
      <c r="AU166" s="97"/>
      <c r="AV166" s="92">
        <v>0</v>
      </c>
      <c r="AW166" s="92">
        <v>0</v>
      </c>
      <c r="AX166" s="85"/>
      <c r="AY166" s="85"/>
      <c r="AZ166" s="85"/>
      <c r="BA166" s="85"/>
      <c r="BB166" s="85"/>
      <c r="BC166" s="85"/>
      <c r="BD166" s="85"/>
      <c r="BE166" s="85"/>
      <c r="BF166" s="88" t="s">
        <v>65</v>
      </c>
    </row>
    <row r="167" spans="1:59" s="26" customFormat="1" ht="15.75" thickBot="1">
      <c r="A167" s="608"/>
      <c r="B167" s="600" t="s">
        <v>135</v>
      </c>
      <c r="C167" s="601"/>
      <c r="D167" s="266"/>
      <c r="E167" s="269"/>
      <c r="F167" s="269"/>
      <c r="G167" s="269"/>
      <c r="H167" s="269"/>
      <c r="I167" s="269"/>
      <c r="J167" s="269"/>
      <c r="K167" s="269"/>
      <c r="L167" s="270"/>
      <c r="M167" s="270"/>
      <c r="N167" s="270"/>
      <c r="O167" s="270"/>
      <c r="P167" s="270"/>
      <c r="Q167" s="270"/>
      <c r="R167" s="270"/>
      <c r="S167" s="270"/>
      <c r="T167" s="270">
        <v>1</v>
      </c>
      <c r="U167" s="270">
        <v>2</v>
      </c>
      <c r="V167" s="13">
        <v>0</v>
      </c>
      <c r="W167" s="13">
        <v>0</v>
      </c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69"/>
      <c r="AI167" s="269"/>
      <c r="AJ167" s="269"/>
      <c r="AK167" s="269">
        <v>1</v>
      </c>
      <c r="AL167" s="270"/>
      <c r="AM167" s="269"/>
      <c r="AN167" s="269"/>
      <c r="AO167" s="269"/>
      <c r="AP167" s="269"/>
      <c r="AQ167" s="269"/>
      <c r="AR167" s="269"/>
      <c r="AS167" s="269"/>
      <c r="AT167" s="269">
        <v>1</v>
      </c>
      <c r="AU167" s="269">
        <v>1</v>
      </c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70"/>
      <c r="BF167" s="271">
        <f>SUM(E167:BE167)</f>
        <v>6</v>
      </c>
      <c r="BG167" s="25"/>
    </row>
    <row r="168" spans="1:59" s="10" customFormat="1" ht="46.5" customHeight="1">
      <c r="A168" s="594" t="s">
        <v>185</v>
      </c>
      <c r="B168" s="580" t="s">
        <v>76</v>
      </c>
      <c r="C168" s="580" t="s">
        <v>99</v>
      </c>
      <c r="D168" s="580" t="s">
        <v>100</v>
      </c>
      <c r="E168" s="438" t="s">
        <v>321</v>
      </c>
      <c r="F168" s="618" t="s">
        <v>101</v>
      </c>
      <c r="G168" s="619"/>
      <c r="H168" s="619"/>
      <c r="I168" s="620"/>
      <c r="J168" s="618" t="s">
        <v>102</v>
      </c>
      <c r="K168" s="619"/>
      <c r="L168" s="619"/>
      <c r="M168" s="620"/>
      <c r="N168" s="438" t="s">
        <v>322</v>
      </c>
      <c r="O168" s="630" t="s">
        <v>103</v>
      </c>
      <c r="P168" s="631"/>
      <c r="Q168" s="632"/>
      <c r="R168" s="439" t="s">
        <v>323</v>
      </c>
      <c r="S168" s="630" t="s">
        <v>104</v>
      </c>
      <c r="T168" s="631"/>
      <c r="U168" s="631"/>
      <c r="V168" s="632"/>
      <c r="W168" s="439" t="s">
        <v>324</v>
      </c>
      <c r="X168" s="630" t="s">
        <v>105</v>
      </c>
      <c r="Y168" s="631"/>
      <c r="Z168" s="632"/>
      <c r="AA168" s="439" t="s">
        <v>325</v>
      </c>
      <c r="AB168" s="630" t="s">
        <v>106</v>
      </c>
      <c r="AC168" s="631"/>
      <c r="AD168" s="632"/>
      <c r="AE168" s="439" t="s">
        <v>326</v>
      </c>
      <c r="AF168" s="630" t="s">
        <v>107</v>
      </c>
      <c r="AG168" s="631"/>
      <c r="AH168" s="631"/>
      <c r="AI168" s="632"/>
      <c r="AJ168" s="618" t="s">
        <v>108</v>
      </c>
      <c r="AK168" s="619"/>
      <c r="AL168" s="619"/>
      <c r="AM168" s="620"/>
      <c r="AN168" s="438" t="s">
        <v>327</v>
      </c>
      <c r="AO168" s="618" t="s">
        <v>109</v>
      </c>
      <c r="AP168" s="619"/>
      <c r="AQ168" s="620"/>
      <c r="AR168" s="438" t="s">
        <v>328</v>
      </c>
      <c r="AS168" s="618" t="s">
        <v>110</v>
      </c>
      <c r="AT168" s="619"/>
      <c r="AU168" s="619"/>
      <c r="AV168" s="620"/>
      <c r="AW168" s="618" t="s">
        <v>111</v>
      </c>
      <c r="AX168" s="619"/>
      <c r="AY168" s="619"/>
      <c r="AZ168" s="620"/>
      <c r="BA168" s="438" t="s">
        <v>329</v>
      </c>
      <c r="BB168" s="618" t="s">
        <v>112</v>
      </c>
      <c r="BC168" s="619"/>
      <c r="BD168" s="620"/>
      <c r="BE168" s="438" t="s">
        <v>330</v>
      </c>
      <c r="BF168" s="633" t="s">
        <v>13</v>
      </c>
      <c r="BG168" s="1"/>
    </row>
    <row r="169" spans="1:58" ht="9" customHeight="1">
      <c r="A169" s="595"/>
      <c r="B169" s="581"/>
      <c r="C169" s="581"/>
      <c r="D169" s="581"/>
      <c r="E169" s="636" t="s">
        <v>114</v>
      </c>
      <c r="F169" s="636"/>
      <c r="G169" s="636"/>
      <c r="H169" s="636"/>
      <c r="I169" s="636"/>
      <c r="J169" s="636"/>
      <c r="K169" s="636"/>
      <c r="L169" s="636"/>
      <c r="M169" s="636"/>
      <c r="N169" s="636"/>
      <c r="O169" s="636"/>
      <c r="P169" s="636"/>
      <c r="Q169" s="636"/>
      <c r="R169" s="636"/>
      <c r="S169" s="636"/>
      <c r="T169" s="636"/>
      <c r="U169" s="636"/>
      <c r="V169" s="636"/>
      <c r="W169" s="636"/>
      <c r="X169" s="636"/>
      <c r="Y169" s="636"/>
      <c r="Z169" s="636"/>
      <c r="AA169" s="636"/>
      <c r="AB169" s="636"/>
      <c r="AC169" s="636"/>
      <c r="AD169" s="636"/>
      <c r="AE169" s="636"/>
      <c r="AF169" s="636"/>
      <c r="AG169" s="636"/>
      <c r="AH169" s="636"/>
      <c r="AI169" s="636"/>
      <c r="AJ169" s="636"/>
      <c r="AK169" s="636"/>
      <c r="AL169" s="636"/>
      <c r="AM169" s="636"/>
      <c r="AN169" s="636"/>
      <c r="AO169" s="636"/>
      <c r="AP169" s="636"/>
      <c r="AQ169" s="636"/>
      <c r="AR169" s="636"/>
      <c r="AS169" s="636"/>
      <c r="AT169" s="636"/>
      <c r="AU169" s="636"/>
      <c r="AV169" s="636"/>
      <c r="AW169" s="636"/>
      <c r="AX169" s="636"/>
      <c r="AY169" s="636"/>
      <c r="AZ169" s="636"/>
      <c r="BA169" s="636"/>
      <c r="BB169" s="636"/>
      <c r="BC169" s="636"/>
      <c r="BD169" s="636"/>
      <c r="BE169" s="636"/>
      <c r="BF169" s="634"/>
    </row>
    <row r="170" spans="1:58" ht="9" customHeight="1">
      <c r="A170" s="595"/>
      <c r="B170" s="581"/>
      <c r="C170" s="581"/>
      <c r="D170" s="581"/>
      <c r="E170" s="71">
        <v>35</v>
      </c>
      <c r="F170" s="71">
        <v>36</v>
      </c>
      <c r="G170" s="71">
        <v>37</v>
      </c>
      <c r="H170" s="71">
        <v>38</v>
      </c>
      <c r="I170" s="71">
        <v>39</v>
      </c>
      <c r="J170" s="71">
        <v>40</v>
      </c>
      <c r="K170" s="71">
        <v>41</v>
      </c>
      <c r="L170" s="71">
        <v>42</v>
      </c>
      <c r="M170" s="71">
        <v>43</v>
      </c>
      <c r="N170" s="71">
        <v>44</v>
      </c>
      <c r="O170" s="71">
        <v>45</v>
      </c>
      <c r="P170" s="71">
        <v>46</v>
      </c>
      <c r="Q170" s="71">
        <v>47</v>
      </c>
      <c r="R170" s="71">
        <v>48</v>
      </c>
      <c r="S170" s="71">
        <v>49</v>
      </c>
      <c r="T170" s="71">
        <v>50</v>
      </c>
      <c r="U170" s="71">
        <v>51</v>
      </c>
      <c r="V170" s="71">
        <v>52</v>
      </c>
      <c r="W170" s="12">
        <v>1</v>
      </c>
      <c r="X170" s="12">
        <v>2</v>
      </c>
      <c r="Y170" s="12">
        <v>3</v>
      </c>
      <c r="Z170" s="12">
        <v>4</v>
      </c>
      <c r="AA170" s="12">
        <v>5</v>
      </c>
      <c r="AB170" s="12">
        <v>6</v>
      </c>
      <c r="AC170" s="12">
        <v>7</v>
      </c>
      <c r="AD170" s="12">
        <v>8</v>
      </c>
      <c r="AE170" s="12">
        <v>9</v>
      </c>
      <c r="AF170" s="12">
        <v>10</v>
      </c>
      <c r="AG170" s="12">
        <v>11</v>
      </c>
      <c r="AH170" s="12">
        <v>12</v>
      </c>
      <c r="AI170" s="12">
        <v>13</v>
      </c>
      <c r="AJ170" s="12">
        <v>14</v>
      </c>
      <c r="AK170" s="12">
        <v>15</v>
      </c>
      <c r="AL170" s="12">
        <v>16</v>
      </c>
      <c r="AM170" s="12">
        <v>17</v>
      </c>
      <c r="AN170" s="12">
        <v>18</v>
      </c>
      <c r="AO170" s="12">
        <v>19</v>
      </c>
      <c r="AP170" s="12">
        <v>20</v>
      </c>
      <c r="AQ170" s="12">
        <v>21</v>
      </c>
      <c r="AR170" s="12">
        <v>22</v>
      </c>
      <c r="AS170" s="12">
        <v>23</v>
      </c>
      <c r="AT170" s="12">
        <v>24</v>
      </c>
      <c r="AU170" s="12">
        <v>25</v>
      </c>
      <c r="AV170" s="12">
        <v>26</v>
      </c>
      <c r="AW170" s="12">
        <v>27</v>
      </c>
      <c r="AX170" s="12">
        <v>28</v>
      </c>
      <c r="AY170" s="12">
        <v>29</v>
      </c>
      <c r="AZ170" s="12">
        <v>30</v>
      </c>
      <c r="BA170" s="12">
        <v>31</v>
      </c>
      <c r="BB170" s="12">
        <v>32</v>
      </c>
      <c r="BC170" s="12">
        <v>33</v>
      </c>
      <c r="BD170" s="12">
        <v>34</v>
      </c>
      <c r="BE170" s="12">
        <v>35</v>
      </c>
      <c r="BF170" s="634"/>
    </row>
    <row r="171" spans="1:58" ht="9" customHeight="1">
      <c r="A171" s="595"/>
      <c r="B171" s="581"/>
      <c r="C171" s="581"/>
      <c r="D171" s="581"/>
      <c r="E171" s="637" t="s">
        <v>115</v>
      </c>
      <c r="F171" s="637"/>
      <c r="G171" s="637"/>
      <c r="H171" s="637"/>
      <c r="I171" s="637"/>
      <c r="J171" s="637"/>
      <c r="K171" s="637"/>
      <c r="L171" s="637"/>
      <c r="M171" s="637"/>
      <c r="N171" s="637"/>
      <c r="O171" s="637"/>
      <c r="P171" s="637"/>
      <c r="Q171" s="637"/>
      <c r="R171" s="637"/>
      <c r="S171" s="637"/>
      <c r="T171" s="637"/>
      <c r="U171" s="637"/>
      <c r="V171" s="637"/>
      <c r="W171" s="637"/>
      <c r="X171" s="637"/>
      <c r="Y171" s="637"/>
      <c r="Z171" s="637"/>
      <c r="AA171" s="637"/>
      <c r="AB171" s="637"/>
      <c r="AC171" s="637"/>
      <c r="AD171" s="637"/>
      <c r="AE171" s="637"/>
      <c r="AF171" s="637"/>
      <c r="AG171" s="637"/>
      <c r="AH171" s="637"/>
      <c r="AI171" s="637"/>
      <c r="AJ171" s="637"/>
      <c r="AK171" s="637"/>
      <c r="AL171" s="637"/>
      <c r="AM171" s="637"/>
      <c r="AN171" s="637"/>
      <c r="AO171" s="637"/>
      <c r="AP171" s="637"/>
      <c r="AQ171" s="637"/>
      <c r="AR171" s="637"/>
      <c r="AS171" s="637"/>
      <c r="AT171" s="637"/>
      <c r="AU171" s="637"/>
      <c r="AV171" s="637"/>
      <c r="AW171" s="637"/>
      <c r="AX171" s="637"/>
      <c r="AY171" s="637"/>
      <c r="AZ171" s="637"/>
      <c r="BA171" s="637"/>
      <c r="BB171" s="637"/>
      <c r="BC171" s="637"/>
      <c r="BD171" s="637"/>
      <c r="BE171" s="637"/>
      <c r="BF171" s="634"/>
    </row>
    <row r="172" spans="1:60" ht="9" customHeight="1" thickBot="1">
      <c r="A172" s="596"/>
      <c r="B172" s="582"/>
      <c r="C172" s="582"/>
      <c r="D172" s="582"/>
      <c r="E172" s="259">
        <v>1</v>
      </c>
      <c r="F172" s="259">
        <v>2</v>
      </c>
      <c r="G172" s="259">
        <v>3</v>
      </c>
      <c r="H172" s="259">
        <v>4</v>
      </c>
      <c r="I172" s="259">
        <v>5</v>
      </c>
      <c r="J172" s="259">
        <v>6</v>
      </c>
      <c r="K172" s="259">
        <v>7</v>
      </c>
      <c r="L172" s="259">
        <v>8</v>
      </c>
      <c r="M172" s="259">
        <v>9</v>
      </c>
      <c r="N172" s="259">
        <v>10</v>
      </c>
      <c r="O172" s="259">
        <v>11</v>
      </c>
      <c r="P172" s="259">
        <v>12</v>
      </c>
      <c r="Q172" s="259">
        <v>13</v>
      </c>
      <c r="R172" s="259">
        <v>14</v>
      </c>
      <c r="S172" s="259">
        <v>15</v>
      </c>
      <c r="T172" s="259">
        <v>16</v>
      </c>
      <c r="U172" s="259">
        <v>17</v>
      </c>
      <c r="V172" s="259">
        <v>18</v>
      </c>
      <c r="W172" s="259">
        <v>19</v>
      </c>
      <c r="X172" s="259">
        <v>20</v>
      </c>
      <c r="Y172" s="259">
        <v>21</v>
      </c>
      <c r="Z172" s="259">
        <v>22</v>
      </c>
      <c r="AA172" s="259">
        <v>23</v>
      </c>
      <c r="AB172" s="259">
        <v>24</v>
      </c>
      <c r="AC172" s="259">
        <v>25</v>
      </c>
      <c r="AD172" s="259">
        <v>26</v>
      </c>
      <c r="AE172" s="259">
        <v>27</v>
      </c>
      <c r="AF172" s="259">
        <v>28</v>
      </c>
      <c r="AG172" s="259">
        <v>29</v>
      </c>
      <c r="AH172" s="259">
        <v>30</v>
      </c>
      <c r="AI172" s="259">
        <v>31</v>
      </c>
      <c r="AJ172" s="259">
        <v>32</v>
      </c>
      <c r="AK172" s="259">
        <v>33</v>
      </c>
      <c r="AL172" s="259">
        <v>34</v>
      </c>
      <c r="AM172" s="259">
        <v>35</v>
      </c>
      <c r="AN172" s="259">
        <v>36</v>
      </c>
      <c r="AO172" s="259">
        <v>37</v>
      </c>
      <c r="AP172" s="259">
        <v>38</v>
      </c>
      <c r="AQ172" s="259">
        <v>39</v>
      </c>
      <c r="AR172" s="259">
        <v>40</v>
      </c>
      <c r="AS172" s="259">
        <v>41</v>
      </c>
      <c r="AT172" s="259">
        <v>42</v>
      </c>
      <c r="AU172" s="259">
        <v>43</v>
      </c>
      <c r="AV172" s="259">
        <v>44</v>
      </c>
      <c r="AW172" s="259">
        <v>45</v>
      </c>
      <c r="AX172" s="259">
        <v>46</v>
      </c>
      <c r="AY172" s="259">
        <v>47</v>
      </c>
      <c r="AZ172" s="259">
        <v>48</v>
      </c>
      <c r="BA172" s="259">
        <v>49</v>
      </c>
      <c r="BB172" s="259">
        <v>50</v>
      </c>
      <c r="BC172" s="259">
        <v>51</v>
      </c>
      <c r="BD172" s="259">
        <v>52</v>
      </c>
      <c r="BE172" s="259">
        <v>53</v>
      </c>
      <c r="BF172" s="635"/>
      <c r="BH172" s="10"/>
    </row>
    <row r="173" spans="1:60" ht="19.5">
      <c r="A173" s="612" t="s">
        <v>9</v>
      </c>
      <c r="B173" s="260" t="s">
        <v>116</v>
      </c>
      <c r="C173" s="264" t="s">
        <v>17</v>
      </c>
      <c r="D173" s="261" t="s">
        <v>117</v>
      </c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72"/>
      <c r="BH173" s="10"/>
    </row>
    <row r="174" spans="1:60" ht="9.75" customHeight="1">
      <c r="A174" s="613"/>
      <c r="B174" s="78" t="s">
        <v>20</v>
      </c>
      <c r="C174" s="73" t="s">
        <v>21</v>
      </c>
      <c r="D174" s="72" t="s">
        <v>117</v>
      </c>
      <c r="E174" s="72"/>
      <c r="F174" s="72"/>
      <c r="G174" s="72"/>
      <c r="H174" s="72"/>
      <c r="I174" s="72"/>
      <c r="J174" s="72"/>
      <c r="K174" s="72"/>
      <c r="L174" s="98"/>
      <c r="M174" s="72"/>
      <c r="N174" s="72"/>
      <c r="O174" s="72"/>
      <c r="P174" s="72"/>
      <c r="Q174" s="72"/>
      <c r="R174" s="72"/>
      <c r="S174" s="72"/>
      <c r="T174" s="72" t="s">
        <v>94</v>
      </c>
      <c r="U174" s="72"/>
      <c r="V174" s="13">
        <v>0</v>
      </c>
      <c r="W174" s="13">
        <v>0</v>
      </c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1"/>
      <c r="AS174" s="71"/>
      <c r="AT174" s="14"/>
      <c r="AU174" s="72"/>
      <c r="AV174" s="13">
        <v>0</v>
      </c>
      <c r="AW174" s="72"/>
      <c r="AX174" s="72"/>
      <c r="AY174" s="72"/>
      <c r="AZ174" s="72"/>
      <c r="BA174" s="72"/>
      <c r="BB174" s="72"/>
      <c r="BC174" s="72"/>
      <c r="BD174" s="72"/>
      <c r="BE174" s="72"/>
      <c r="BF174" s="72" t="s">
        <v>94</v>
      </c>
      <c r="BH174" s="10"/>
    </row>
    <row r="175" spans="1:60" ht="9.75" customHeight="1">
      <c r="A175" s="613"/>
      <c r="B175" s="78" t="s">
        <v>22</v>
      </c>
      <c r="C175" s="73" t="s">
        <v>23</v>
      </c>
      <c r="D175" s="72" t="s">
        <v>117</v>
      </c>
      <c r="E175" s="72"/>
      <c r="F175" s="72"/>
      <c r="G175" s="72"/>
      <c r="H175" s="72"/>
      <c r="I175" s="72"/>
      <c r="J175" s="72"/>
      <c r="K175" s="72"/>
      <c r="L175" s="98"/>
      <c r="M175" s="72"/>
      <c r="N175" s="72"/>
      <c r="O175" s="72"/>
      <c r="P175" s="72"/>
      <c r="Q175" s="72"/>
      <c r="R175" s="72"/>
      <c r="S175" s="72"/>
      <c r="T175" s="72" t="s">
        <v>94</v>
      </c>
      <c r="U175" s="72"/>
      <c r="V175" s="13">
        <v>0</v>
      </c>
      <c r="W175" s="13">
        <v>0</v>
      </c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14"/>
      <c r="AU175" s="72"/>
      <c r="AV175" s="13">
        <v>0</v>
      </c>
      <c r="AW175" s="72"/>
      <c r="AX175" s="72"/>
      <c r="AY175" s="72"/>
      <c r="AZ175" s="72"/>
      <c r="BA175" s="72"/>
      <c r="BB175" s="72"/>
      <c r="BC175" s="72"/>
      <c r="BD175" s="72"/>
      <c r="BE175" s="72"/>
      <c r="BF175" s="72" t="s">
        <v>94</v>
      </c>
      <c r="BH175" s="10"/>
    </row>
    <row r="176" spans="1:60" ht="9.75" customHeight="1">
      <c r="A176" s="613"/>
      <c r="B176" s="78" t="s">
        <v>24</v>
      </c>
      <c r="C176" s="73" t="s">
        <v>25</v>
      </c>
      <c r="D176" s="72" t="s">
        <v>117</v>
      </c>
      <c r="E176" s="71"/>
      <c r="F176" s="71"/>
      <c r="G176" s="71"/>
      <c r="H176" s="71"/>
      <c r="I176" s="71"/>
      <c r="J176" s="71"/>
      <c r="K176" s="72"/>
      <c r="L176" s="98"/>
      <c r="M176" s="71"/>
      <c r="N176" s="71"/>
      <c r="O176" s="71"/>
      <c r="P176" s="71"/>
      <c r="Q176" s="71"/>
      <c r="R176" s="71"/>
      <c r="S176" s="71"/>
      <c r="T176" s="71" t="s">
        <v>94</v>
      </c>
      <c r="U176" s="72"/>
      <c r="V176" s="13">
        <v>0</v>
      </c>
      <c r="W176" s="13">
        <v>0</v>
      </c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6"/>
      <c r="AU176" s="72"/>
      <c r="AV176" s="13">
        <v>0</v>
      </c>
      <c r="AW176" s="72"/>
      <c r="AX176" s="72"/>
      <c r="AY176" s="72"/>
      <c r="AZ176" s="72"/>
      <c r="BA176" s="72"/>
      <c r="BB176" s="72"/>
      <c r="BC176" s="72"/>
      <c r="BD176" s="72"/>
      <c r="BE176" s="72"/>
      <c r="BF176" s="71" t="s">
        <v>94</v>
      </c>
      <c r="BH176" s="10"/>
    </row>
    <row r="177" spans="1:60" ht="9.75" customHeight="1">
      <c r="A177" s="613"/>
      <c r="B177" s="70" t="s">
        <v>26</v>
      </c>
      <c r="C177" s="73" t="s">
        <v>170</v>
      </c>
      <c r="D177" s="72" t="s">
        <v>117</v>
      </c>
      <c r="E177" s="71"/>
      <c r="F177" s="71"/>
      <c r="G177" s="71"/>
      <c r="H177" s="71"/>
      <c r="I177" s="71"/>
      <c r="J177" s="71"/>
      <c r="K177" s="71"/>
      <c r="L177" s="98"/>
      <c r="M177" s="71"/>
      <c r="N177" s="71"/>
      <c r="O177" s="71"/>
      <c r="P177" s="71"/>
      <c r="Q177" s="71"/>
      <c r="R177" s="71"/>
      <c r="S177" s="71"/>
      <c r="T177" s="71" t="s">
        <v>94</v>
      </c>
      <c r="U177" s="72"/>
      <c r="V177" s="13">
        <v>0</v>
      </c>
      <c r="W177" s="13">
        <v>0</v>
      </c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6"/>
      <c r="AU177" s="72"/>
      <c r="AV177" s="13">
        <v>0</v>
      </c>
      <c r="AW177" s="72"/>
      <c r="AX177" s="72"/>
      <c r="AY177" s="72"/>
      <c r="AZ177" s="72"/>
      <c r="BA177" s="72"/>
      <c r="BB177" s="72"/>
      <c r="BC177" s="72"/>
      <c r="BD177" s="72"/>
      <c r="BE177" s="72"/>
      <c r="BF177" s="71" t="s">
        <v>94</v>
      </c>
      <c r="BH177" s="10"/>
    </row>
    <row r="178" spans="1:59" s="10" customFormat="1" ht="15" customHeight="1">
      <c r="A178" s="613"/>
      <c r="B178" s="70" t="s">
        <v>50</v>
      </c>
      <c r="C178" s="81" t="s">
        <v>119</v>
      </c>
      <c r="D178" s="76" t="s">
        <v>117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98"/>
      <c r="T178" s="71" t="s">
        <v>94</v>
      </c>
      <c r="U178" s="14"/>
      <c r="V178" s="13">
        <v>0</v>
      </c>
      <c r="W178" s="13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14"/>
      <c r="AU178" s="76"/>
      <c r="AV178" s="13">
        <v>0</v>
      </c>
      <c r="AW178" s="76"/>
      <c r="AX178" s="76"/>
      <c r="AY178" s="76"/>
      <c r="AZ178" s="76"/>
      <c r="BA178" s="76"/>
      <c r="BB178" s="76"/>
      <c r="BC178" s="76"/>
      <c r="BD178" s="76"/>
      <c r="BE178" s="76"/>
      <c r="BF178" s="71" t="s">
        <v>94</v>
      </c>
      <c r="BG178" s="1"/>
    </row>
    <row r="179" spans="1:60" ht="9.75" customHeight="1">
      <c r="A179" s="613"/>
      <c r="B179" s="70" t="s">
        <v>51</v>
      </c>
      <c r="C179" s="73" t="s">
        <v>31</v>
      </c>
      <c r="D179" s="72" t="s">
        <v>117</v>
      </c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 t="s">
        <v>94</v>
      </c>
      <c r="U179" s="98"/>
      <c r="V179" s="13">
        <v>0</v>
      </c>
      <c r="W179" s="13">
        <v>0</v>
      </c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96"/>
      <c r="AU179" s="72"/>
      <c r="AV179" s="13">
        <v>0</v>
      </c>
      <c r="AW179" s="72"/>
      <c r="AX179" s="72"/>
      <c r="AY179" s="72"/>
      <c r="AZ179" s="72"/>
      <c r="BA179" s="72"/>
      <c r="BB179" s="72"/>
      <c r="BC179" s="72"/>
      <c r="BD179" s="72"/>
      <c r="BE179" s="72"/>
      <c r="BF179" s="71" t="s">
        <v>94</v>
      </c>
      <c r="BH179" s="10"/>
    </row>
    <row r="180" spans="1:60" ht="15">
      <c r="A180" s="613"/>
      <c r="B180" s="27" t="s">
        <v>52</v>
      </c>
      <c r="C180" s="79" t="s">
        <v>167</v>
      </c>
      <c r="D180" s="13" t="s">
        <v>117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>
        <v>0</v>
      </c>
      <c r="W180" s="16">
        <v>0</v>
      </c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>
        <v>0</v>
      </c>
      <c r="AW180" s="16"/>
      <c r="AX180" s="16"/>
      <c r="AY180" s="16"/>
      <c r="AZ180" s="16"/>
      <c r="BA180" s="16"/>
      <c r="BB180" s="16"/>
      <c r="BC180" s="16"/>
      <c r="BD180" s="16"/>
      <c r="BE180" s="16"/>
      <c r="BF180" s="273"/>
      <c r="BH180" s="10"/>
    </row>
    <row r="181" spans="1:60" ht="9.75" customHeight="1">
      <c r="A181" s="613"/>
      <c r="B181" s="70" t="s">
        <v>156</v>
      </c>
      <c r="C181" s="77" t="s">
        <v>32</v>
      </c>
      <c r="D181" s="72" t="s">
        <v>117</v>
      </c>
      <c r="E181" s="71"/>
      <c r="F181" s="71"/>
      <c r="G181" s="71"/>
      <c r="H181" s="71"/>
      <c r="I181" s="71"/>
      <c r="J181" s="71"/>
      <c r="K181" s="71"/>
      <c r="L181" s="71"/>
      <c r="M181" s="97"/>
      <c r="N181" s="71"/>
      <c r="O181" s="71"/>
      <c r="P181" s="71"/>
      <c r="Q181" s="71"/>
      <c r="R181" s="71"/>
      <c r="S181" s="71"/>
      <c r="T181" s="71"/>
      <c r="U181" s="71" t="s">
        <v>65</v>
      </c>
      <c r="V181" s="13">
        <v>0</v>
      </c>
      <c r="W181" s="13">
        <v>0</v>
      </c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6"/>
      <c r="AU181" s="72"/>
      <c r="AV181" s="13">
        <v>0</v>
      </c>
      <c r="AW181" s="72"/>
      <c r="AX181" s="72"/>
      <c r="AY181" s="72"/>
      <c r="AZ181" s="72"/>
      <c r="BA181" s="72"/>
      <c r="BB181" s="72"/>
      <c r="BC181" s="72"/>
      <c r="BD181" s="72"/>
      <c r="BE181" s="72"/>
      <c r="BF181" s="97" t="s">
        <v>307</v>
      </c>
      <c r="BH181" s="10"/>
    </row>
    <row r="182" spans="1:59" s="10" customFormat="1" ht="9.75" customHeight="1">
      <c r="A182" s="613"/>
      <c r="B182" s="74" t="s">
        <v>157</v>
      </c>
      <c r="C182" s="80" t="s">
        <v>306</v>
      </c>
      <c r="D182" s="76" t="s">
        <v>117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98"/>
      <c r="U182" s="14"/>
      <c r="V182" s="13">
        <v>0</v>
      </c>
      <c r="W182" s="13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 t="s">
        <v>94</v>
      </c>
      <c r="AM182" s="76"/>
      <c r="AN182" s="76"/>
      <c r="AO182" s="76"/>
      <c r="AP182" s="76"/>
      <c r="AQ182" s="76"/>
      <c r="AR182" s="76"/>
      <c r="AS182" s="76"/>
      <c r="AT182" s="14"/>
      <c r="AU182" s="76"/>
      <c r="AV182" s="13">
        <v>0</v>
      </c>
      <c r="AW182" s="76"/>
      <c r="AX182" s="76"/>
      <c r="AY182" s="76"/>
      <c r="AZ182" s="76"/>
      <c r="BA182" s="76"/>
      <c r="BB182" s="76"/>
      <c r="BC182" s="76"/>
      <c r="BD182" s="76"/>
      <c r="BE182" s="76"/>
      <c r="BF182" s="71" t="s">
        <v>94</v>
      </c>
      <c r="BG182" s="1"/>
    </row>
    <row r="183" spans="1:60" ht="9.75" customHeight="1">
      <c r="A183" s="613"/>
      <c r="B183" s="70" t="s">
        <v>158</v>
      </c>
      <c r="C183" s="75" t="s">
        <v>33</v>
      </c>
      <c r="D183" s="72" t="s">
        <v>117</v>
      </c>
      <c r="E183" s="71"/>
      <c r="F183" s="71"/>
      <c r="G183" s="71"/>
      <c r="H183" s="71"/>
      <c r="I183" s="71"/>
      <c r="J183" s="71"/>
      <c r="K183" s="71"/>
      <c r="L183" s="71"/>
      <c r="M183" s="97"/>
      <c r="N183" s="71"/>
      <c r="O183" s="71"/>
      <c r="P183" s="71"/>
      <c r="Q183" s="71"/>
      <c r="R183" s="71"/>
      <c r="S183" s="71"/>
      <c r="T183" s="71"/>
      <c r="U183" s="71" t="s">
        <v>65</v>
      </c>
      <c r="V183" s="13">
        <v>0</v>
      </c>
      <c r="W183" s="13">
        <v>0</v>
      </c>
      <c r="X183" s="268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14"/>
      <c r="AP183" s="14"/>
      <c r="AQ183" s="14"/>
      <c r="AR183" s="14"/>
      <c r="AS183" s="14"/>
      <c r="AT183" s="14"/>
      <c r="AU183" s="76"/>
      <c r="AV183" s="13">
        <v>0</v>
      </c>
      <c r="AW183" s="72"/>
      <c r="AX183" s="72"/>
      <c r="AY183" s="72"/>
      <c r="AZ183" s="72"/>
      <c r="BA183" s="72"/>
      <c r="BB183" s="72"/>
      <c r="BC183" s="72"/>
      <c r="BD183" s="72"/>
      <c r="BE183" s="72"/>
      <c r="BF183" s="97" t="s">
        <v>307</v>
      </c>
      <c r="BH183" s="10"/>
    </row>
    <row r="184" spans="1:58" ht="19.5">
      <c r="A184" s="613"/>
      <c r="B184" s="27" t="s">
        <v>120</v>
      </c>
      <c r="C184" s="27" t="s">
        <v>121</v>
      </c>
      <c r="D184" s="13" t="s">
        <v>117</v>
      </c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>
        <v>0</v>
      </c>
      <c r="W184" s="90">
        <v>0</v>
      </c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13">
        <v>0</v>
      </c>
      <c r="AW184" s="90"/>
      <c r="AX184" s="90"/>
      <c r="AY184" s="90"/>
      <c r="AZ184" s="90"/>
      <c r="BA184" s="90"/>
      <c r="BB184" s="90"/>
      <c r="BC184" s="90"/>
      <c r="BD184" s="90"/>
      <c r="BE184" s="90"/>
      <c r="BF184" s="274"/>
    </row>
    <row r="185" spans="1:58" ht="7.5" customHeight="1">
      <c r="A185" s="613"/>
      <c r="B185" s="76" t="s">
        <v>168</v>
      </c>
      <c r="C185" s="75" t="s">
        <v>53</v>
      </c>
      <c r="D185" s="76" t="s">
        <v>117</v>
      </c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98"/>
      <c r="V185" s="92">
        <v>0</v>
      </c>
      <c r="W185" s="92">
        <v>0</v>
      </c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7"/>
      <c r="AI185" s="87"/>
      <c r="AJ185" s="87"/>
      <c r="AK185" s="87"/>
      <c r="AL185" s="88"/>
      <c r="AM185" s="87"/>
      <c r="AN185" s="87"/>
      <c r="AO185" s="84"/>
      <c r="AP185" s="84" t="s">
        <v>65</v>
      </c>
      <c r="AQ185" s="84"/>
      <c r="AR185" s="86"/>
      <c r="AS185" s="84"/>
      <c r="AT185" s="87"/>
      <c r="AU185" s="71"/>
      <c r="AV185" s="13">
        <v>0</v>
      </c>
      <c r="AW185" s="85"/>
      <c r="AX185" s="85"/>
      <c r="AY185" s="85"/>
      <c r="AZ185" s="85"/>
      <c r="BA185" s="85"/>
      <c r="BB185" s="85"/>
      <c r="BC185" s="85"/>
      <c r="BD185" s="85"/>
      <c r="BE185" s="85"/>
      <c r="BF185" s="71" t="s">
        <v>65</v>
      </c>
    </row>
    <row r="186" spans="1:59" s="10" customFormat="1" ht="8.25" customHeight="1">
      <c r="A186" s="613"/>
      <c r="B186" s="76" t="s">
        <v>150</v>
      </c>
      <c r="C186" s="75" t="s">
        <v>54</v>
      </c>
      <c r="D186" s="76" t="s">
        <v>117</v>
      </c>
      <c r="E186" s="87"/>
      <c r="F186" s="87"/>
      <c r="G186" s="87"/>
      <c r="H186" s="87"/>
      <c r="I186" s="87"/>
      <c r="J186" s="87"/>
      <c r="K186" s="87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92">
        <v>0</v>
      </c>
      <c r="W186" s="92">
        <v>0</v>
      </c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4" t="s">
        <v>65</v>
      </c>
      <c r="AQ186" s="87"/>
      <c r="AR186" s="87"/>
      <c r="AS186" s="87"/>
      <c r="AT186" s="96"/>
      <c r="AU186" s="71"/>
      <c r="AV186" s="13">
        <v>0</v>
      </c>
      <c r="AW186" s="88"/>
      <c r="AX186" s="88"/>
      <c r="AY186" s="88"/>
      <c r="AZ186" s="88"/>
      <c r="BA186" s="88"/>
      <c r="BB186" s="88"/>
      <c r="BC186" s="88"/>
      <c r="BD186" s="88"/>
      <c r="BE186" s="88"/>
      <c r="BF186" s="71" t="s">
        <v>65</v>
      </c>
      <c r="BG186" s="1"/>
    </row>
    <row r="187" spans="1:59" s="10" customFormat="1" ht="16.5">
      <c r="A187" s="613"/>
      <c r="B187" s="76" t="s">
        <v>172</v>
      </c>
      <c r="C187" s="75" t="s">
        <v>55</v>
      </c>
      <c r="D187" s="76" t="s">
        <v>117</v>
      </c>
      <c r="E187" s="87"/>
      <c r="F187" s="87"/>
      <c r="G187" s="87"/>
      <c r="H187" s="87"/>
      <c r="I187" s="87"/>
      <c r="J187" s="87"/>
      <c r="K187" s="87"/>
      <c r="L187" s="88"/>
      <c r="M187" s="88"/>
      <c r="N187" s="88"/>
      <c r="O187" s="88"/>
      <c r="P187" s="88"/>
      <c r="Q187" s="88"/>
      <c r="R187" s="88"/>
      <c r="S187" s="88"/>
      <c r="T187" s="88"/>
      <c r="U187" s="98"/>
      <c r="V187" s="92">
        <v>0</v>
      </c>
      <c r="W187" s="92">
        <v>0</v>
      </c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 t="s">
        <v>65</v>
      </c>
      <c r="AO187" s="87"/>
      <c r="AP187" s="87"/>
      <c r="AQ187" s="87"/>
      <c r="AR187" s="87"/>
      <c r="AS187" s="87"/>
      <c r="AT187" s="87"/>
      <c r="AU187" s="88"/>
      <c r="AV187" s="13">
        <v>0</v>
      </c>
      <c r="AW187" s="88"/>
      <c r="AX187" s="88"/>
      <c r="AY187" s="88"/>
      <c r="AZ187" s="88"/>
      <c r="BA187" s="88"/>
      <c r="BB187" s="88"/>
      <c r="BC187" s="88"/>
      <c r="BD187" s="88"/>
      <c r="BE187" s="88"/>
      <c r="BF187" s="71" t="s">
        <v>65</v>
      </c>
      <c r="BG187" s="1"/>
    </row>
    <row r="188" spans="1:58" ht="24.75">
      <c r="A188" s="613"/>
      <c r="B188" s="76" t="s">
        <v>303</v>
      </c>
      <c r="C188" s="75" t="s">
        <v>300</v>
      </c>
      <c r="D188" s="76" t="s">
        <v>117</v>
      </c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98"/>
      <c r="V188" s="92">
        <v>0</v>
      </c>
      <c r="W188" s="92">
        <v>0</v>
      </c>
      <c r="X188" s="88"/>
      <c r="Y188" s="88"/>
      <c r="Z188" s="85"/>
      <c r="AA188" s="85"/>
      <c r="AB188" s="85"/>
      <c r="AC188" s="85"/>
      <c r="AD188" s="85"/>
      <c r="AE188" s="85"/>
      <c r="AF188" s="85"/>
      <c r="AG188" s="85"/>
      <c r="AH188" s="84"/>
      <c r="AI188" s="84"/>
      <c r="AJ188" s="84"/>
      <c r="AK188" s="84"/>
      <c r="AL188" s="85"/>
      <c r="AM188" s="84"/>
      <c r="AN188" s="84"/>
      <c r="AO188" s="84"/>
      <c r="AP188" s="84" t="s">
        <v>94</v>
      </c>
      <c r="AQ188" s="84"/>
      <c r="AR188" s="86"/>
      <c r="AS188" s="84"/>
      <c r="AT188" s="87"/>
      <c r="AU188" s="85"/>
      <c r="AV188" s="13">
        <v>0</v>
      </c>
      <c r="AW188" s="85"/>
      <c r="AX188" s="85"/>
      <c r="AY188" s="85"/>
      <c r="AZ188" s="85"/>
      <c r="BA188" s="85"/>
      <c r="BB188" s="85"/>
      <c r="BC188" s="85"/>
      <c r="BD188" s="85"/>
      <c r="BE188" s="85"/>
      <c r="BF188" s="88" t="s">
        <v>94</v>
      </c>
    </row>
    <row r="189" spans="1:58" ht="19.5">
      <c r="A189" s="613"/>
      <c r="B189" s="27" t="s">
        <v>35</v>
      </c>
      <c r="C189" s="27" t="s">
        <v>123</v>
      </c>
      <c r="D189" s="13" t="s">
        <v>117</v>
      </c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>
        <v>0</v>
      </c>
      <c r="W189" s="90">
        <v>0</v>
      </c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13">
        <v>0</v>
      </c>
      <c r="AW189" s="90"/>
      <c r="AX189" s="90"/>
      <c r="AY189" s="90"/>
      <c r="AZ189" s="90"/>
      <c r="BA189" s="90"/>
      <c r="BB189" s="90"/>
      <c r="BC189" s="90"/>
      <c r="BD189" s="90"/>
      <c r="BE189" s="90"/>
      <c r="BF189" s="274"/>
    </row>
    <row r="190" spans="1:58" ht="19.5">
      <c r="A190" s="613"/>
      <c r="B190" s="27" t="s">
        <v>124</v>
      </c>
      <c r="C190" s="27" t="s">
        <v>37</v>
      </c>
      <c r="D190" s="13" t="s">
        <v>117</v>
      </c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>
        <v>0</v>
      </c>
      <c r="W190" s="90">
        <v>0</v>
      </c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13">
        <v>0</v>
      </c>
      <c r="AW190" s="90"/>
      <c r="AX190" s="90"/>
      <c r="AY190" s="90"/>
      <c r="AZ190" s="90"/>
      <c r="BA190" s="90"/>
      <c r="BB190" s="90"/>
      <c r="BC190" s="90"/>
      <c r="BD190" s="90"/>
      <c r="BE190" s="90"/>
      <c r="BF190" s="274"/>
    </row>
    <row r="191" spans="1:58" ht="73.5" customHeight="1">
      <c r="A191" s="613"/>
      <c r="B191" s="13" t="s">
        <v>38</v>
      </c>
      <c r="C191" s="435" t="s">
        <v>266</v>
      </c>
      <c r="D191" s="13" t="s">
        <v>117</v>
      </c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>
        <v>0</v>
      </c>
      <c r="W191" s="90">
        <v>0</v>
      </c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 t="s">
        <v>270</v>
      </c>
      <c r="AV191" s="13">
        <v>0</v>
      </c>
      <c r="AW191" s="90"/>
      <c r="AX191" s="90"/>
      <c r="AY191" s="90"/>
      <c r="AZ191" s="90"/>
      <c r="BA191" s="90"/>
      <c r="BB191" s="90"/>
      <c r="BC191" s="90"/>
      <c r="BD191" s="90"/>
      <c r="BE191" s="90"/>
      <c r="BF191" s="90" t="s">
        <v>270</v>
      </c>
    </row>
    <row r="192" spans="1:58" ht="48.75" customHeight="1">
      <c r="A192" s="613"/>
      <c r="B192" s="76" t="s">
        <v>171</v>
      </c>
      <c r="C192" s="75" t="s">
        <v>304</v>
      </c>
      <c r="D192" s="76" t="s">
        <v>117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 t="s">
        <v>65</v>
      </c>
      <c r="V192" s="92">
        <v>0</v>
      </c>
      <c r="W192" s="92">
        <v>0</v>
      </c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7"/>
      <c r="AS192" s="88"/>
      <c r="AT192" s="98"/>
      <c r="AU192" s="85"/>
      <c r="AV192" s="13">
        <v>0</v>
      </c>
      <c r="AW192" s="85"/>
      <c r="AX192" s="85"/>
      <c r="AY192" s="85"/>
      <c r="AZ192" s="85"/>
      <c r="BA192" s="85"/>
      <c r="BB192" s="85"/>
      <c r="BC192" s="85"/>
      <c r="BD192" s="85"/>
      <c r="BE192" s="85"/>
      <c r="BF192" s="88" t="s">
        <v>65</v>
      </c>
    </row>
    <row r="193" spans="1:58" ht="15">
      <c r="A193" s="613"/>
      <c r="B193" s="76" t="s">
        <v>40</v>
      </c>
      <c r="C193" s="75" t="s">
        <v>2</v>
      </c>
      <c r="D193" s="76" t="s">
        <v>117</v>
      </c>
      <c r="E193" s="87"/>
      <c r="F193" s="87"/>
      <c r="G193" s="87"/>
      <c r="H193" s="87"/>
      <c r="I193" s="87"/>
      <c r="J193" s="87"/>
      <c r="K193" s="87"/>
      <c r="L193" s="88"/>
      <c r="M193" s="88"/>
      <c r="N193" s="88"/>
      <c r="O193" s="88"/>
      <c r="P193" s="88"/>
      <c r="Q193" s="88"/>
      <c r="R193" s="88"/>
      <c r="S193" s="88"/>
      <c r="T193" s="96"/>
      <c r="U193" s="88"/>
      <c r="V193" s="92">
        <v>0</v>
      </c>
      <c r="W193" s="92">
        <v>0</v>
      </c>
      <c r="X193" s="88"/>
      <c r="Y193" s="88"/>
      <c r="Z193" s="88"/>
      <c r="AA193" s="88"/>
      <c r="AB193" s="88"/>
      <c r="AC193" s="88"/>
      <c r="AD193" s="88"/>
      <c r="AE193" s="88"/>
      <c r="AF193" s="88"/>
      <c r="AG193" s="88" t="s">
        <v>94</v>
      </c>
      <c r="AH193" s="88"/>
      <c r="AI193" s="88"/>
      <c r="AJ193" s="88"/>
      <c r="AK193" s="88"/>
      <c r="AL193" s="88"/>
      <c r="AM193" s="87"/>
      <c r="AN193" s="87"/>
      <c r="AO193" s="87"/>
      <c r="AP193" s="87"/>
      <c r="AQ193" s="87"/>
      <c r="AR193" s="87"/>
      <c r="AS193" s="87"/>
      <c r="AT193" s="87"/>
      <c r="AU193" s="85"/>
      <c r="AV193" s="13">
        <v>0</v>
      </c>
      <c r="AW193" s="85"/>
      <c r="AX193" s="85"/>
      <c r="AY193" s="85"/>
      <c r="AZ193" s="85"/>
      <c r="BA193" s="85"/>
      <c r="BB193" s="85"/>
      <c r="BC193" s="85"/>
      <c r="BD193" s="85"/>
      <c r="BE193" s="85"/>
      <c r="BF193" s="88" t="s">
        <v>94</v>
      </c>
    </row>
    <row r="194" spans="1:58" ht="16.5">
      <c r="A194" s="613"/>
      <c r="B194" s="76" t="s">
        <v>305</v>
      </c>
      <c r="C194" s="75" t="s">
        <v>3</v>
      </c>
      <c r="D194" s="76" t="s">
        <v>117</v>
      </c>
      <c r="E194" s="87"/>
      <c r="F194" s="87"/>
      <c r="G194" s="87"/>
      <c r="H194" s="87"/>
      <c r="I194" s="87"/>
      <c r="J194" s="87"/>
      <c r="K194" s="87"/>
      <c r="L194" s="88"/>
      <c r="M194" s="88"/>
      <c r="N194" s="88"/>
      <c r="O194" s="88"/>
      <c r="P194" s="88"/>
      <c r="Q194" s="88"/>
      <c r="R194" s="88"/>
      <c r="S194" s="88"/>
      <c r="T194" s="96"/>
      <c r="U194" s="88"/>
      <c r="V194" s="92">
        <v>0</v>
      </c>
      <c r="W194" s="92">
        <v>0</v>
      </c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7"/>
      <c r="AN194" s="87"/>
      <c r="AO194" s="87"/>
      <c r="AP194" s="87"/>
      <c r="AQ194" s="87"/>
      <c r="AR194" s="87"/>
      <c r="AS194" s="87"/>
      <c r="AT194" s="87"/>
      <c r="AU194" s="85" t="s">
        <v>94</v>
      </c>
      <c r="AV194" s="13">
        <v>0</v>
      </c>
      <c r="AW194" s="85"/>
      <c r="AX194" s="85"/>
      <c r="AY194" s="85"/>
      <c r="AZ194" s="85"/>
      <c r="BA194" s="85"/>
      <c r="BB194" s="85"/>
      <c r="BC194" s="85"/>
      <c r="BD194" s="85"/>
      <c r="BE194" s="85"/>
      <c r="BF194" s="88" t="s">
        <v>94</v>
      </c>
    </row>
    <row r="195" spans="1:58" ht="24.75">
      <c r="A195" s="614"/>
      <c r="B195" s="13" t="s">
        <v>57</v>
      </c>
      <c r="C195" s="94" t="s">
        <v>176</v>
      </c>
      <c r="D195" s="13" t="s">
        <v>117</v>
      </c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>
        <v>0</v>
      </c>
      <c r="W195" s="90">
        <v>0</v>
      </c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13">
        <v>0</v>
      </c>
      <c r="AW195" s="90"/>
      <c r="AX195" s="90"/>
      <c r="AY195" s="90"/>
      <c r="AZ195" s="90"/>
      <c r="BA195" s="90"/>
      <c r="BB195" s="90"/>
      <c r="BC195" s="90"/>
      <c r="BD195" s="90"/>
      <c r="BE195" s="90"/>
      <c r="BF195" s="275"/>
    </row>
    <row r="196" spans="1:58" ht="25.5" customHeight="1">
      <c r="A196" s="614"/>
      <c r="B196" s="76" t="s">
        <v>58</v>
      </c>
      <c r="C196" s="75" t="s">
        <v>177</v>
      </c>
      <c r="D196" s="76" t="s">
        <v>117</v>
      </c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92">
        <v>0</v>
      </c>
      <c r="W196" s="92">
        <v>0</v>
      </c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 t="s">
        <v>65</v>
      </c>
      <c r="AM196" s="88"/>
      <c r="AN196" s="88"/>
      <c r="AO196" s="88"/>
      <c r="AP196" s="88"/>
      <c r="AQ196" s="88"/>
      <c r="AR196" s="87"/>
      <c r="AS196" s="88"/>
      <c r="AT196" s="87"/>
      <c r="AU196" s="97"/>
      <c r="AV196" s="13">
        <v>0</v>
      </c>
      <c r="AW196" s="85"/>
      <c r="AX196" s="85"/>
      <c r="AY196" s="85"/>
      <c r="AZ196" s="85"/>
      <c r="BA196" s="85"/>
      <c r="BB196" s="85"/>
      <c r="BC196" s="85"/>
      <c r="BD196" s="85"/>
      <c r="BE196" s="85"/>
      <c r="BF196" s="87" t="s">
        <v>65</v>
      </c>
    </row>
    <row r="197" spans="1:58" ht="24.75">
      <c r="A197" s="609" t="s">
        <v>9</v>
      </c>
      <c r="B197" s="76" t="s">
        <v>178</v>
      </c>
      <c r="C197" s="80" t="s">
        <v>179</v>
      </c>
      <c r="D197" s="76" t="s">
        <v>117</v>
      </c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92">
        <v>0</v>
      </c>
      <c r="W197" s="92">
        <v>0</v>
      </c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7"/>
      <c r="AU197" s="97"/>
      <c r="AV197" s="13">
        <v>0</v>
      </c>
      <c r="AW197" s="85"/>
      <c r="AX197" s="85"/>
      <c r="AY197" s="85"/>
      <c r="AZ197" s="85"/>
      <c r="BA197" s="85"/>
      <c r="BB197" s="85"/>
      <c r="BC197" s="85"/>
      <c r="BD197" s="85"/>
      <c r="BE197" s="85"/>
      <c r="BF197" s="97"/>
    </row>
    <row r="198" spans="1:58" ht="15">
      <c r="A198" s="609"/>
      <c r="B198" s="156" t="s">
        <v>42</v>
      </c>
      <c r="C198" s="433" t="s">
        <v>2</v>
      </c>
      <c r="D198" s="158" t="s">
        <v>117</v>
      </c>
      <c r="E198" s="84"/>
      <c r="F198" s="84"/>
      <c r="G198" s="84"/>
      <c r="H198" s="84"/>
      <c r="I198" s="84"/>
      <c r="J198" s="84"/>
      <c r="K198" s="84"/>
      <c r="L198" s="85"/>
      <c r="M198" s="85"/>
      <c r="N198" s="85"/>
      <c r="O198" s="85"/>
      <c r="P198" s="85"/>
      <c r="Q198" s="85"/>
      <c r="R198" s="85"/>
      <c r="S198" s="98"/>
      <c r="T198" s="85"/>
      <c r="U198" s="85"/>
      <c r="V198" s="92">
        <v>0</v>
      </c>
      <c r="W198" s="92">
        <v>0</v>
      </c>
      <c r="X198" s="88"/>
      <c r="Y198" s="88"/>
      <c r="Z198" s="88"/>
      <c r="AA198" s="88"/>
      <c r="AB198" s="88"/>
      <c r="AC198" s="87"/>
      <c r="AD198" s="87"/>
      <c r="AE198" s="87"/>
      <c r="AF198" s="87"/>
      <c r="AG198" s="87"/>
      <c r="AH198" s="87"/>
      <c r="AI198" s="87"/>
      <c r="AJ198" s="87"/>
      <c r="AK198" s="87"/>
      <c r="AL198" s="88"/>
      <c r="AM198" s="87"/>
      <c r="AN198" s="87"/>
      <c r="AO198" s="87"/>
      <c r="AP198" s="87"/>
      <c r="AQ198" s="87"/>
      <c r="AR198" s="87"/>
      <c r="AS198" s="84"/>
      <c r="AT198" s="84"/>
      <c r="AU198" s="85"/>
      <c r="AV198" s="13">
        <v>0</v>
      </c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</row>
    <row r="199" spans="1:58" ht="20.25" customHeight="1">
      <c r="A199" s="610"/>
      <c r="B199" s="27" t="s">
        <v>44</v>
      </c>
      <c r="C199" s="432" t="s">
        <v>128</v>
      </c>
      <c r="D199" s="13" t="s">
        <v>117</v>
      </c>
      <c r="E199" s="16"/>
      <c r="F199" s="16"/>
      <c r="G199" s="16"/>
      <c r="H199" s="16"/>
      <c r="I199" s="16"/>
      <c r="J199" s="16"/>
      <c r="K199" s="16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6"/>
      <c r="AI199" s="16"/>
      <c r="AJ199" s="16"/>
      <c r="AK199" s="13"/>
      <c r="AL199" s="13"/>
      <c r="AM199" s="16"/>
      <c r="AN199" s="16"/>
      <c r="AO199" s="16"/>
      <c r="AP199" s="16"/>
      <c r="AQ199" s="16"/>
      <c r="AR199" s="16"/>
      <c r="AS199" s="16"/>
      <c r="AT199" s="284"/>
      <c r="AU199" s="16"/>
      <c r="AV199" s="13">
        <v>0</v>
      </c>
      <c r="AW199" s="16"/>
      <c r="AX199" s="16"/>
      <c r="AY199" s="16"/>
      <c r="AZ199" s="16"/>
      <c r="BA199" s="16"/>
      <c r="BB199" s="16"/>
      <c r="BC199" s="16"/>
      <c r="BD199" s="16"/>
      <c r="BE199" s="13"/>
      <c r="BF199" s="276"/>
    </row>
    <row r="200" spans="1:58" ht="15.75" thickBot="1">
      <c r="A200" s="611"/>
      <c r="B200" s="578" t="s">
        <v>135</v>
      </c>
      <c r="C200" s="578"/>
      <c r="D200" s="270"/>
      <c r="E200" s="269"/>
      <c r="F200" s="269"/>
      <c r="G200" s="269"/>
      <c r="H200" s="269"/>
      <c r="I200" s="269"/>
      <c r="J200" s="269"/>
      <c r="K200" s="269"/>
      <c r="L200" s="270"/>
      <c r="M200" s="270"/>
      <c r="N200" s="270"/>
      <c r="O200" s="270"/>
      <c r="P200" s="270"/>
      <c r="Q200" s="270"/>
      <c r="R200" s="270"/>
      <c r="S200" s="270"/>
      <c r="T200" s="270">
        <v>6</v>
      </c>
      <c r="U200" s="270">
        <v>3</v>
      </c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>
        <v>1</v>
      </c>
      <c r="AH200" s="269"/>
      <c r="AI200" s="269"/>
      <c r="AJ200" s="269"/>
      <c r="AK200" s="269"/>
      <c r="AL200" s="270">
        <v>2</v>
      </c>
      <c r="AM200" s="269"/>
      <c r="AN200" s="269">
        <v>1</v>
      </c>
      <c r="AO200" s="269"/>
      <c r="AP200" s="269">
        <v>3</v>
      </c>
      <c r="AQ200" s="269"/>
      <c r="AR200" s="269"/>
      <c r="AS200" s="269"/>
      <c r="AT200" s="269"/>
      <c r="AU200" s="269">
        <v>2</v>
      </c>
      <c r="AV200" s="13">
        <v>0</v>
      </c>
      <c r="AW200" s="269"/>
      <c r="AX200" s="269"/>
      <c r="AY200" s="269"/>
      <c r="AZ200" s="269"/>
      <c r="BA200" s="269"/>
      <c r="BB200" s="269"/>
      <c r="BC200" s="269"/>
      <c r="BD200" s="269"/>
      <c r="BE200" s="270"/>
      <c r="BF200" s="277">
        <f>SUM(E200:BE200)</f>
        <v>18</v>
      </c>
    </row>
    <row r="201" spans="1:58" ht="51.75" customHeight="1">
      <c r="A201" s="591" t="s">
        <v>10</v>
      </c>
      <c r="B201" s="580" t="s">
        <v>76</v>
      </c>
      <c r="C201" s="580" t="s">
        <v>99</v>
      </c>
      <c r="D201" s="580" t="s">
        <v>100</v>
      </c>
      <c r="E201" s="438" t="s">
        <v>330</v>
      </c>
      <c r="F201" s="618" t="s">
        <v>101</v>
      </c>
      <c r="G201" s="619"/>
      <c r="H201" s="619"/>
      <c r="I201" s="620"/>
      <c r="J201" s="438" t="s">
        <v>331</v>
      </c>
      <c r="K201" s="618" t="s">
        <v>102</v>
      </c>
      <c r="L201" s="619"/>
      <c r="M201" s="620"/>
      <c r="N201" s="438" t="s">
        <v>332</v>
      </c>
      <c r="O201" s="630" t="s">
        <v>103</v>
      </c>
      <c r="P201" s="631"/>
      <c r="Q201" s="632"/>
      <c r="R201" s="439" t="s">
        <v>333</v>
      </c>
      <c r="S201" s="630" t="s">
        <v>104</v>
      </c>
      <c r="T201" s="631"/>
      <c r="U201" s="631"/>
      <c r="V201" s="632"/>
      <c r="W201" s="439" t="s">
        <v>334</v>
      </c>
      <c r="X201" s="630" t="s">
        <v>105</v>
      </c>
      <c r="Y201" s="631"/>
      <c r="Z201" s="632"/>
      <c r="AA201" s="439" t="s">
        <v>335</v>
      </c>
      <c r="AB201" s="630" t="s">
        <v>106</v>
      </c>
      <c r="AC201" s="631"/>
      <c r="AD201" s="632"/>
      <c r="AE201" s="439" t="s">
        <v>336</v>
      </c>
      <c r="AF201" s="630" t="s">
        <v>107</v>
      </c>
      <c r="AG201" s="631"/>
      <c r="AH201" s="631"/>
      <c r="AI201" s="632"/>
      <c r="AJ201" s="438" t="s">
        <v>337</v>
      </c>
      <c r="AK201" s="618" t="s">
        <v>108</v>
      </c>
      <c r="AL201" s="619"/>
      <c r="AM201" s="620"/>
      <c r="AN201" s="438" t="s">
        <v>338</v>
      </c>
      <c r="AO201" s="618" t="s">
        <v>109</v>
      </c>
      <c r="AP201" s="619"/>
      <c r="AQ201" s="620"/>
      <c r="AR201" s="438" t="s">
        <v>339</v>
      </c>
      <c r="AS201" s="618" t="s">
        <v>110</v>
      </c>
      <c r="AT201" s="619"/>
      <c r="AU201" s="619"/>
      <c r="AV201" s="620"/>
      <c r="AW201" s="438" t="s">
        <v>340</v>
      </c>
      <c r="AX201" s="618" t="s">
        <v>111</v>
      </c>
      <c r="AY201" s="619"/>
      <c r="AZ201" s="620"/>
      <c r="BA201" s="438" t="s">
        <v>341</v>
      </c>
      <c r="BB201" s="618" t="s">
        <v>112</v>
      </c>
      <c r="BC201" s="619"/>
      <c r="BD201" s="619"/>
      <c r="BE201" s="620"/>
      <c r="BF201" s="633" t="s">
        <v>13</v>
      </c>
    </row>
    <row r="202" spans="1:58" ht="9.75" customHeight="1">
      <c r="A202" s="592"/>
      <c r="B202" s="581"/>
      <c r="C202" s="581"/>
      <c r="D202" s="581"/>
      <c r="E202" s="636" t="s">
        <v>114</v>
      </c>
      <c r="F202" s="636"/>
      <c r="G202" s="636"/>
      <c r="H202" s="636"/>
      <c r="I202" s="636"/>
      <c r="J202" s="636"/>
      <c r="K202" s="636"/>
      <c r="L202" s="636"/>
      <c r="M202" s="636"/>
      <c r="N202" s="636"/>
      <c r="O202" s="636"/>
      <c r="P202" s="636"/>
      <c r="Q202" s="636"/>
      <c r="R202" s="636"/>
      <c r="S202" s="636"/>
      <c r="T202" s="636"/>
      <c r="U202" s="636"/>
      <c r="V202" s="636"/>
      <c r="W202" s="636"/>
      <c r="X202" s="636"/>
      <c r="Y202" s="636"/>
      <c r="Z202" s="636"/>
      <c r="AA202" s="636"/>
      <c r="AB202" s="636"/>
      <c r="AC202" s="636"/>
      <c r="AD202" s="636"/>
      <c r="AE202" s="636"/>
      <c r="AF202" s="636"/>
      <c r="AG202" s="636"/>
      <c r="AH202" s="636"/>
      <c r="AI202" s="636"/>
      <c r="AJ202" s="636"/>
      <c r="AK202" s="636"/>
      <c r="AL202" s="636"/>
      <c r="AM202" s="636"/>
      <c r="AN202" s="636"/>
      <c r="AO202" s="636"/>
      <c r="AP202" s="636"/>
      <c r="AQ202" s="636"/>
      <c r="AR202" s="636"/>
      <c r="AS202" s="636"/>
      <c r="AT202" s="636"/>
      <c r="AU202" s="636"/>
      <c r="AV202" s="636"/>
      <c r="AW202" s="636"/>
      <c r="AX202" s="636"/>
      <c r="AY202" s="636"/>
      <c r="AZ202" s="636"/>
      <c r="BA202" s="636"/>
      <c r="BB202" s="636"/>
      <c r="BC202" s="636"/>
      <c r="BD202" s="636"/>
      <c r="BE202" s="636"/>
      <c r="BF202" s="634"/>
    </row>
    <row r="203" spans="1:58" ht="15" customHeight="1">
      <c r="A203" s="592"/>
      <c r="B203" s="581"/>
      <c r="C203" s="581"/>
      <c r="D203" s="581"/>
      <c r="E203" s="71">
        <v>35</v>
      </c>
      <c r="F203" s="71">
        <v>36</v>
      </c>
      <c r="G203" s="71">
        <v>37</v>
      </c>
      <c r="H203" s="71">
        <v>38</v>
      </c>
      <c r="I203" s="71">
        <v>39</v>
      </c>
      <c r="J203" s="71">
        <v>40</v>
      </c>
      <c r="K203" s="71">
        <v>41</v>
      </c>
      <c r="L203" s="71">
        <v>42</v>
      </c>
      <c r="M203" s="71">
        <v>43</v>
      </c>
      <c r="N203" s="71">
        <v>44</v>
      </c>
      <c r="O203" s="71">
        <v>45</v>
      </c>
      <c r="P203" s="71">
        <v>46</v>
      </c>
      <c r="Q203" s="71">
        <v>47</v>
      </c>
      <c r="R203" s="71">
        <v>48</v>
      </c>
      <c r="S203" s="71">
        <v>49</v>
      </c>
      <c r="T203" s="71">
        <v>50</v>
      </c>
      <c r="U203" s="71">
        <v>51</v>
      </c>
      <c r="V203" s="71">
        <v>52</v>
      </c>
      <c r="W203" s="12">
        <v>1</v>
      </c>
      <c r="X203" s="12">
        <v>2</v>
      </c>
      <c r="Y203" s="12">
        <v>3</v>
      </c>
      <c r="Z203" s="12">
        <v>4</v>
      </c>
      <c r="AA203" s="12">
        <v>5</v>
      </c>
      <c r="AB203" s="12">
        <v>6</v>
      </c>
      <c r="AC203" s="12">
        <v>7</v>
      </c>
      <c r="AD203" s="12">
        <v>8</v>
      </c>
      <c r="AE203" s="12">
        <v>9</v>
      </c>
      <c r="AF203" s="12">
        <v>10</v>
      </c>
      <c r="AG203" s="12">
        <v>11</v>
      </c>
      <c r="AH203" s="12">
        <v>12</v>
      </c>
      <c r="AI203" s="12">
        <v>13</v>
      </c>
      <c r="AJ203" s="12">
        <v>14</v>
      </c>
      <c r="AK203" s="12">
        <v>15</v>
      </c>
      <c r="AL203" s="12">
        <v>16</v>
      </c>
      <c r="AM203" s="12">
        <v>17</v>
      </c>
      <c r="AN203" s="12">
        <v>18</v>
      </c>
      <c r="AO203" s="12">
        <v>19</v>
      </c>
      <c r="AP203" s="12">
        <v>20</v>
      </c>
      <c r="AQ203" s="12">
        <v>21</v>
      </c>
      <c r="AR203" s="12">
        <v>22</v>
      </c>
      <c r="AS203" s="12">
        <v>23</v>
      </c>
      <c r="AT203" s="12">
        <v>24</v>
      </c>
      <c r="AU203" s="12">
        <v>25</v>
      </c>
      <c r="AV203" s="12">
        <v>26</v>
      </c>
      <c r="AW203" s="12">
        <v>27</v>
      </c>
      <c r="AX203" s="12">
        <v>28</v>
      </c>
      <c r="AY203" s="12">
        <v>29</v>
      </c>
      <c r="AZ203" s="12">
        <v>30</v>
      </c>
      <c r="BA203" s="12">
        <v>31</v>
      </c>
      <c r="BB203" s="12">
        <v>32</v>
      </c>
      <c r="BC203" s="12">
        <v>33</v>
      </c>
      <c r="BD203" s="12">
        <v>34</v>
      </c>
      <c r="BE203" s="12">
        <v>35</v>
      </c>
      <c r="BF203" s="634"/>
    </row>
    <row r="204" spans="1:58" ht="9.75" customHeight="1">
      <c r="A204" s="592"/>
      <c r="B204" s="581"/>
      <c r="C204" s="581"/>
      <c r="D204" s="581"/>
      <c r="E204" s="637" t="s">
        <v>115</v>
      </c>
      <c r="F204" s="637"/>
      <c r="G204" s="637"/>
      <c r="H204" s="637"/>
      <c r="I204" s="637"/>
      <c r="J204" s="637"/>
      <c r="K204" s="637"/>
      <c r="L204" s="637"/>
      <c r="M204" s="637"/>
      <c r="N204" s="637"/>
      <c r="O204" s="637"/>
      <c r="P204" s="637"/>
      <c r="Q204" s="637"/>
      <c r="R204" s="637"/>
      <c r="S204" s="637"/>
      <c r="T204" s="637"/>
      <c r="U204" s="637"/>
      <c r="V204" s="637"/>
      <c r="W204" s="637"/>
      <c r="X204" s="637"/>
      <c r="Y204" s="637"/>
      <c r="Z204" s="637"/>
      <c r="AA204" s="637"/>
      <c r="AB204" s="637"/>
      <c r="AC204" s="637"/>
      <c r="AD204" s="637"/>
      <c r="AE204" s="637"/>
      <c r="AF204" s="637"/>
      <c r="AG204" s="637"/>
      <c r="AH204" s="637"/>
      <c r="AI204" s="637"/>
      <c r="AJ204" s="637"/>
      <c r="AK204" s="637"/>
      <c r="AL204" s="637"/>
      <c r="AM204" s="637"/>
      <c r="AN204" s="637"/>
      <c r="AO204" s="637"/>
      <c r="AP204" s="637"/>
      <c r="AQ204" s="637"/>
      <c r="AR204" s="637"/>
      <c r="AS204" s="637"/>
      <c r="AT204" s="637"/>
      <c r="AU204" s="637"/>
      <c r="AV204" s="637"/>
      <c r="AW204" s="637"/>
      <c r="AX204" s="637"/>
      <c r="AY204" s="637"/>
      <c r="AZ204" s="637"/>
      <c r="BA204" s="637"/>
      <c r="BB204" s="637"/>
      <c r="BC204" s="637"/>
      <c r="BD204" s="637"/>
      <c r="BE204" s="637"/>
      <c r="BF204" s="634"/>
    </row>
    <row r="205" spans="1:58" ht="13.5" customHeight="1" thickBot="1">
      <c r="A205" s="593"/>
      <c r="B205" s="582"/>
      <c r="C205" s="582"/>
      <c r="D205" s="582"/>
      <c r="E205" s="259">
        <v>1</v>
      </c>
      <c r="F205" s="259">
        <v>2</v>
      </c>
      <c r="G205" s="259">
        <v>3</v>
      </c>
      <c r="H205" s="259">
        <v>4</v>
      </c>
      <c r="I205" s="259">
        <v>5</v>
      </c>
      <c r="J205" s="259">
        <v>6</v>
      </c>
      <c r="K205" s="259">
        <v>7</v>
      </c>
      <c r="L205" s="259">
        <v>8</v>
      </c>
      <c r="M205" s="259">
        <v>9</v>
      </c>
      <c r="N205" s="259">
        <v>10</v>
      </c>
      <c r="O205" s="259">
        <v>11</v>
      </c>
      <c r="P205" s="259">
        <v>12</v>
      </c>
      <c r="Q205" s="259">
        <v>13</v>
      </c>
      <c r="R205" s="259">
        <v>14</v>
      </c>
      <c r="S205" s="259">
        <v>15</v>
      </c>
      <c r="T205" s="259">
        <v>16</v>
      </c>
      <c r="U205" s="259">
        <v>17</v>
      </c>
      <c r="V205" s="259">
        <v>18</v>
      </c>
      <c r="W205" s="259">
        <v>19</v>
      </c>
      <c r="X205" s="259">
        <v>20</v>
      </c>
      <c r="Y205" s="259">
        <v>21</v>
      </c>
      <c r="Z205" s="259">
        <v>22</v>
      </c>
      <c r="AA205" s="259">
        <v>23</v>
      </c>
      <c r="AB205" s="259">
        <v>24</v>
      </c>
      <c r="AC205" s="259">
        <v>25</v>
      </c>
      <c r="AD205" s="259">
        <v>26</v>
      </c>
      <c r="AE205" s="259">
        <v>27</v>
      </c>
      <c r="AF205" s="259">
        <v>28</v>
      </c>
      <c r="AG205" s="259">
        <v>29</v>
      </c>
      <c r="AH205" s="259">
        <v>30</v>
      </c>
      <c r="AI205" s="259">
        <v>31</v>
      </c>
      <c r="AJ205" s="259">
        <v>32</v>
      </c>
      <c r="AK205" s="259">
        <v>33</v>
      </c>
      <c r="AL205" s="259">
        <v>34</v>
      </c>
      <c r="AM205" s="259">
        <v>35</v>
      </c>
      <c r="AN205" s="259">
        <v>36</v>
      </c>
      <c r="AO205" s="259">
        <v>37</v>
      </c>
      <c r="AP205" s="259">
        <v>38</v>
      </c>
      <c r="AQ205" s="259">
        <v>39</v>
      </c>
      <c r="AR205" s="259">
        <v>40</v>
      </c>
      <c r="AS205" s="259">
        <v>41</v>
      </c>
      <c r="AT205" s="259">
        <v>42</v>
      </c>
      <c r="AU205" s="259">
        <v>43</v>
      </c>
      <c r="AV205" s="259">
        <v>44</v>
      </c>
      <c r="AW205" s="259">
        <v>45</v>
      </c>
      <c r="AX205" s="259">
        <v>46</v>
      </c>
      <c r="AY205" s="259">
        <v>47</v>
      </c>
      <c r="AZ205" s="259">
        <v>48</v>
      </c>
      <c r="BA205" s="259">
        <v>49</v>
      </c>
      <c r="BB205" s="259">
        <v>50</v>
      </c>
      <c r="BC205" s="259">
        <v>51</v>
      </c>
      <c r="BD205" s="259">
        <v>52</v>
      </c>
      <c r="BE205" s="259">
        <v>53</v>
      </c>
      <c r="BF205" s="635"/>
    </row>
    <row r="206" spans="1:60" ht="20.25" thickBot="1">
      <c r="A206" s="615" t="s">
        <v>132</v>
      </c>
      <c r="B206" s="260" t="s">
        <v>116</v>
      </c>
      <c r="C206" s="264" t="s">
        <v>17</v>
      </c>
      <c r="D206" s="261" t="s">
        <v>117</v>
      </c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72"/>
      <c r="BH206" s="10"/>
    </row>
    <row r="207" spans="1:59" s="10" customFormat="1" ht="9.75" customHeight="1" thickBot="1">
      <c r="A207" s="616"/>
      <c r="B207" s="70" t="s">
        <v>29</v>
      </c>
      <c r="C207" s="80" t="s">
        <v>30</v>
      </c>
      <c r="D207" s="76" t="s">
        <v>117</v>
      </c>
      <c r="E207" s="14"/>
      <c r="F207" s="14"/>
      <c r="G207" s="14"/>
      <c r="H207" s="14"/>
      <c r="I207" s="14"/>
      <c r="J207" s="14"/>
      <c r="K207" s="14"/>
      <c r="L207" s="14"/>
      <c r="M207" s="14" t="s">
        <v>94</v>
      </c>
      <c r="N207" s="14"/>
      <c r="O207" s="14"/>
      <c r="P207" s="14"/>
      <c r="Q207" s="14"/>
      <c r="R207" s="14"/>
      <c r="S207" s="96"/>
      <c r="T207" s="98"/>
      <c r="U207" s="14"/>
      <c r="V207" s="13">
        <v>0</v>
      </c>
      <c r="W207" s="13">
        <v>0</v>
      </c>
      <c r="X207" s="76"/>
      <c r="Y207" s="76"/>
      <c r="Z207" s="13">
        <v>0</v>
      </c>
      <c r="AA207" s="13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14"/>
      <c r="AT207" s="14"/>
      <c r="AU207" s="76"/>
      <c r="AV207" s="267">
        <v>0</v>
      </c>
      <c r="AW207" s="76"/>
      <c r="AX207" s="76"/>
      <c r="AY207" s="76"/>
      <c r="AZ207" s="76"/>
      <c r="BA207" s="76"/>
      <c r="BB207" s="76"/>
      <c r="BC207" s="76"/>
      <c r="BD207" s="76"/>
      <c r="BE207" s="76"/>
      <c r="BF207" s="14" t="s">
        <v>94</v>
      </c>
      <c r="BG207" s="1"/>
    </row>
    <row r="208" spans="1:58" ht="19.5" customHeight="1" thickBot="1">
      <c r="A208" s="616"/>
      <c r="B208" s="27" t="s">
        <v>120</v>
      </c>
      <c r="C208" s="27" t="s">
        <v>121</v>
      </c>
      <c r="D208" s="13" t="s">
        <v>117</v>
      </c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13">
        <v>0</v>
      </c>
      <c r="W208" s="13">
        <v>0</v>
      </c>
      <c r="X208" s="90"/>
      <c r="Y208" s="90"/>
      <c r="Z208" s="90">
        <v>0</v>
      </c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267">
        <v>0</v>
      </c>
      <c r="AW208" s="90"/>
      <c r="AX208" s="90"/>
      <c r="AY208" s="90"/>
      <c r="AZ208" s="90"/>
      <c r="BA208" s="90"/>
      <c r="BB208" s="90"/>
      <c r="BC208" s="90"/>
      <c r="BD208" s="90"/>
      <c r="BE208" s="90"/>
      <c r="BF208" s="274"/>
    </row>
    <row r="209" spans="1:58" ht="16.5" customHeight="1" thickBot="1">
      <c r="A209" s="616"/>
      <c r="B209" s="76" t="s">
        <v>301</v>
      </c>
      <c r="C209" s="75" t="s">
        <v>269</v>
      </c>
      <c r="D209" s="76" t="s">
        <v>117</v>
      </c>
      <c r="E209" s="87"/>
      <c r="F209" s="87"/>
      <c r="G209" s="87"/>
      <c r="H209" s="87"/>
      <c r="I209" s="87"/>
      <c r="J209" s="87"/>
      <c r="K209" s="87"/>
      <c r="L209" s="87"/>
      <c r="M209" s="85" t="s">
        <v>94</v>
      </c>
      <c r="N209" s="87"/>
      <c r="O209" s="87"/>
      <c r="P209" s="87"/>
      <c r="Q209" s="87"/>
      <c r="R209" s="87"/>
      <c r="S209" s="87"/>
      <c r="T209" s="87"/>
      <c r="U209" s="98"/>
      <c r="V209" s="92">
        <v>0</v>
      </c>
      <c r="W209" s="92">
        <v>0</v>
      </c>
      <c r="X209" s="88"/>
      <c r="Y209" s="88"/>
      <c r="Z209" s="92">
        <v>0</v>
      </c>
      <c r="AA209" s="92"/>
      <c r="AB209" s="88"/>
      <c r="AC209" s="88"/>
      <c r="AD209" s="88"/>
      <c r="AE209" s="88"/>
      <c r="AF209" s="88"/>
      <c r="AG209" s="88"/>
      <c r="AH209" s="87"/>
      <c r="AI209" s="87"/>
      <c r="AJ209" s="87"/>
      <c r="AK209" s="87"/>
      <c r="AL209" s="88"/>
      <c r="AM209" s="87"/>
      <c r="AN209" s="87"/>
      <c r="AO209" s="84"/>
      <c r="AP209" s="84"/>
      <c r="AQ209" s="84"/>
      <c r="AR209" s="86"/>
      <c r="AS209" s="84"/>
      <c r="AT209" s="87"/>
      <c r="AU209" s="97"/>
      <c r="AV209" s="267">
        <v>0</v>
      </c>
      <c r="AW209" s="85"/>
      <c r="AX209" s="85"/>
      <c r="AY209" s="85"/>
      <c r="AZ209" s="85"/>
      <c r="BA209" s="85"/>
      <c r="BB209" s="85"/>
      <c r="BC209" s="85"/>
      <c r="BD209" s="85"/>
      <c r="BE209" s="85"/>
      <c r="BF209" s="14" t="s">
        <v>94</v>
      </c>
    </row>
    <row r="210" spans="1:58" ht="19.5" customHeight="1" thickBot="1">
      <c r="A210" s="616"/>
      <c r="B210" s="79" t="s">
        <v>35</v>
      </c>
      <c r="C210" s="27" t="s">
        <v>123</v>
      </c>
      <c r="D210" s="15" t="s">
        <v>117</v>
      </c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>
        <v>0</v>
      </c>
      <c r="W210" s="90">
        <v>0</v>
      </c>
      <c r="X210" s="90"/>
      <c r="Y210" s="90"/>
      <c r="Z210" s="90">
        <v>0</v>
      </c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267">
        <v>0</v>
      </c>
      <c r="AW210" s="90"/>
      <c r="AX210" s="90"/>
      <c r="AY210" s="90"/>
      <c r="AZ210" s="90"/>
      <c r="BA210" s="90"/>
      <c r="BB210" s="90"/>
      <c r="BC210" s="90"/>
      <c r="BD210" s="90"/>
      <c r="BE210" s="90"/>
      <c r="BF210" s="274"/>
    </row>
    <row r="211" spans="1:58" ht="20.25" thickBot="1">
      <c r="A211" s="616"/>
      <c r="B211" s="79" t="s">
        <v>124</v>
      </c>
      <c r="C211" s="95" t="s">
        <v>37</v>
      </c>
      <c r="D211" s="13" t="s">
        <v>117</v>
      </c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>
        <v>0</v>
      </c>
      <c r="W211" s="90">
        <v>0</v>
      </c>
      <c r="X211" s="90"/>
      <c r="Y211" s="90"/>
      <c r="Z211" s="90">
        <v>0</v>
      </c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267">
        <v>0</v>
      </c>
      <c r="AW211" s="90"/>
      <c r="AX211" s="90"/>
      <c r="AY211" s="90"/>
      <c r="AZ211" s="90"/>
      <c r="BA211" s="90"/>
      <c r="BB211" s="90"/>
      <c r="BC211" s="90"/>
      <c r="BD211" s="90"/>
      <c r="BE211" s="90"/>
      <c r="BF211" s="274"/>
    </row>
    <row r="212" spans="1:58" ht="16.5" customHeight="1" thickBot="1">
      <c r="A212" s="616"/>
      <c r="B212" s="157" t="s">
        <v>57</v>
      </c>
      <c r="C212" s="435" t="s">
        <v>176</v>
      </c>
      <c r="D212" s="15" t="s">
        <v>117</v>
      </c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>
        <v>0</v>
      </c>
      <c r="W212" s="90">
        <v>0</v>
      </c>
      <c r="X212" s="90" t="s">
        <v>270</v>
      </c>
      <c r="Y212" s="90"/>
      <c r="Z212" s="90">
        <v>0</v>
      </c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267">
        <v>0</v>
      </c>
      <c r="AW212" s="90"/>
      <c r="AX212" s="90"/>
      <c r="AY212" s="90"/>
      <c r="AZ212" s="90"/>
      <c r="BA212" s="90"/>
      <c r="BB212" s="90"/>
      <c r="BC212" s="90"/>
      <c r="BD212" s="90"/>
      <c r="BE212" s="90"/>
      <c r="BF212" s="90" t="s">
        <v>270</v>
      </c>
    </row>
    <row r="213" spans="1:58" ht="25.5" thickBot="1">
      <c r="A213" s="616"/>
      <c r="B213" s="76" t="s">
        <v>178</v>
      </c>
      <c r="C213" s="80" t="s">
        <v>179</v>
      </c>
      <c r="D213" s="76" t="s">
        <v>117</v>
      </c>
      <c r="E213" s="87"/>
      <c r="F213" s="87"/>
      <c r="G213" s="87"/>
      <c r="H213" s="87" t="s">
        <v>65</v>
      </c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92">
        <v>0</v>
      </c>
      <c r="W213" s="92">
        <v>0</v>
      </c>
      <c r="X213" s="88"/>
      <c r="Y213" s="88"/>
      <c r="Z213" s="92">
        <v>0</v>
      </c>
      <c r="AA213" s="92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7"/>
      <c r="AU213" s="97"/>
      <c r="AV213" s="267">
        <v>0</v>
      </c>
      <c r="AW213" s="85"/>
      <c r="AX213" s="85"/>
      <c r="AY213" s="85"/>
      <c r="AZ213" s="85"/>
      <c r="BA213" s="85"/>
      <c r="BB213" s="85"/>
      <c r="BC213" s="85"/>
      <c r="BD213" s="85"/>
      <c r="BE213" s="85"/>
      <c r="BF213" s="97" t="s">
        <v>65</v>
      </c>
    </row>
    <row r="214" spans="1:58" ht="15.75" thickBot="1">
      <c r="A214" s="616"/>
      <c r="B214" s="156" t="s">
        <v>42</v>
      </c>
      <c r="C214" s="433" t="s">
        <v>2</v>
      </c>
      <c r="D214" s="158" t="s">
        <v>117</v>
      </c>
      <c r="E214" s="84"/>
      <c r="F214" s="84"/>
      <c r="G214" s="84"/>
      <c r="H214" s="84"/>
      <c r="I214" s="84"/>
      <c r="J214" s="84"/>
      <c r="K214" s="84"/>
      <c r="L214" s="85"/>
      <c r="M214" s="85"/>
      <c r="N214" s="85"/>
      <c r="O214" s="85"/>
      <c r="P214" s="85" t="s">
        <v>94</v>
      </c>
      <c r="Q214" s="85"/>
      <c r="R214" s="85"/>
      <c r="S214" s="98"/>
      <c r="T214" s="85"/>
      <c r="U214" s="85"/>
      <c r="V214" s="92">
        <v>0</v>
      </c>
      <c r="W214" s="92">
        <v>0</v>
      </c>
      <c r="X214" s="88"/>
      <c r="Y214" s="88"/>
      <c r="Z214" s="92">
        <v>0</v>
      </c>
      <c r="AA214" s="92"/>
      <c r="AB214" s="88"/>
      <c r="AC214" s="87"/>
      <c r="AD214" s="87"/>
      <c r="AE214" s="87"/>
      <c r="AF214" s="87"/>
      <c r="AG214" s="87"/>
      <c r="AH214" s="87"/>
      <c r="AI214" s="87"/>
      <c r="AJ214" s="87"/>
      <c r="AK214" s="87"/>
      <c r="AL214" s="88"/>
      <c r="AM214" s="87"/>
      <c r="AN214" s="87"/>
      <c r="AO214" s="87"/>
      <c r="AP214" s="87"/>
      <c r="AQ214" s="87"/>
      <c r="AR214" s="87"/>
      <c r="AS214" s="84"/>
      <c r="AT214" s="84"/>
      <c r="AU214" s="85"/>
      <c r="AV214" s="267">
        <v>0</v>
      </c>
      <c r="AW214" s="85"/>
      <c r="AX214" s="85"/>
      <c r="AY214" s="85"/>
      <c r="AZ214" s="85"/>
      <c r="BA214" s="85"/>
      <c r="BB214" s="85"/>
      <c r="BC214" s="85"/>
      <c r="BD214" s="85"/>
      <c r="BE214" s="85"/>
      <c r="BF214" s="85" t="s">
        <v>94</v>
      </c>
    </row>
    <row r="215" spans="1:58" ht="17.25" thickBot="1">
      <c r="A215" s="616"/>
      <c r="B215" s="156" t="s">
        <v>43</v>
      </c>
      <c r="C215" s="433" t="s">
        <v>3</v>
      </c>
      <c r="D215" s="158" t="s">
        <v>117</v>
      </c>
      <c r="E215" s="84"/>
      <c r="F215" s="84"/>
      <c r="G215" s="84"/>
      <c r="H215" s="84"/>
      <c r="I215" s="84"/>
      <c r="J215" s="84"/>
      <c r="K215" s="84"/>
      <c r="L215" s="85"/>
      <c r="M215" s="85"/>
      <c r="N215" s="85"/>
      <c r="O215" s="85"/>
      <c r="P215" s="85"/>
      <c r="Q215" s="85"/>
      <c r="R215" s="85"/>
      <c r="S215" s="85" t="s">
        <v>94</v>
      </c>
      <c r="T215" s="85"/>
      <c r="U215" s="85"/>
      <c r="V215" s="92">
        <v>0</v>
      </c>
      <c r="W215" s="92">
        <v>0</v>
      </c>
      <c r="X215" s="88"/>
      <c r="Y215" s="88"/>
      <c r="Z215" s="92">
        <v>0</v>
      </c>
      <c r="AA215" s="92"/>
      <c r="AB215" s="88"/>
      <c r="AC215" s="87"/>
      <c r="AD215" s="87"/>
      <c r="AE215" s="87"/>
      <c r="AF215" s="87"/>
      <c r="AG215" s="87"/>
      <c r="AH215" s="87"/>
      <c r="AI215" s="87"/>
      <c r="AJ215" s="87"/>
      <c r="AK215" s="87"/>
      <c r="AL215" s="88"/>
      <c r="AM215" s="87"/>
      <c r="AN215" s="87"/>
      <c r="AO215" s="87"/>
      <c r="AP215" s="87"/>
      <c r="AQ215" s="87"/>
      <c r="AR215" s="87"/>
      <c r="AS215" s="84"/>
      <c r="AT215" s="84"/>
      <c r="AU215" s="85"/>
      <c r="AV215" s="267">
        <v>0</v>
      </c>
      <c r="AW215" s="85"/>
      <c r="AX215" s="85"/>
      <c r="AY215" s="85"/>
      <c r="AZ215" s="85"/>
      <c r="BA215" s="85"/>
      <c r="BB215" s="85"/>
      <c r="BC215" s="85"/>
      <c r="BD215" s="85"/>
      <c r="BE215" s="85"/>
      <c r="BF215" s="85" t="s">
        <v>94</v>
      </c>
    </row>
    <row r="216" spans="1:58" ht="32.25" customHeight="1" thickBot="1">
      <c r="A216" s="616"/>
      <c r="B216" s="157" t="s">
        <v>59</v>
      </c>
      <c r="C216" s="435" t="s">
        <v>183</v>
      </c>
      <c r="D216" s="15" t="s">
        <v>117</v>
      </c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>
        <v>0</v>
      </c>
      <c r="W216" s="90">
        <v>0</v>
      </c>
      <c r="X216" s="90" t="s">
        <v>270</v>
      </c>
      <c r="Y216" s="279"/>
      <c r="Z216" s="90">
        <v>0</v>
      </c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267">
        <v>0</v>
      </c>
      <c r="AW216" s="90"/>
      <c r="AX216" s="90"/>
      <c r="AY216" s="90"/>
      <c r="AZ216" s="90"/>
      <c r="BA216" s="90"/>
      <c r="BB216" s="90"/>
      <c r="BC216" s="90"/>
      <c r="BD216" s="90"/>
      <c r="BE216" s="90"/>
      <c r="BF216" s="90" t="s">
        <v>270</v>
      </c>
    </row>
    <row r="217" spans="1:58" ht="53.25" customHeight="1" thickBot="1">
      <c r="A217" s="617"/>
      <c r="B217" s="70" t="s">
        <v>60</v>
      </c>
      <c r="C217" s="73" t="s">
        <v>268</v>
      </c>
      <c r="D217" s="76" t="s">
        <v>117</v>
      </c>
      <c r="E217" s="87"/>
      <c r="F217" s="87"/>
      <c r="G217" s="87"/>
      <c r="H217" s="87"/>
      <c r="I217" s="87"/>
      <c r="J217" s="87"/>
      <c r="K217" s="281"/>
      <c r="L217" s="87"/>
      <c r="M217" s="87"/>
      <c r="N217" s="87" t="s">
        <v>65</v>
      </c>
      <c r="O217" s="87"/>
      <c r="P217" s="87"/>
      <c r="Q217" s="87"/>
      <c r="R217" s="87"/>
      <c r="S217" s="87"/>
      <c r="T217" s="87"/>
      <c r="U217" s="87"/>
      <c r="V217" s="92">
        <v>0</v>
      </c>
      <c r="W217" s="92">
        <v>0</v>
      </c>
      <c r="X217" s="88"/>
      <c r="Y217" s="88"/>
      <c r="Z217" s="92">
        <v>0</v>
      </c>
      <c r="AA217" s="92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7"/>
      <c r="AU217" s="85"/>
      <c r="AV217" s="267">
        <v>0</v>
      </c>
      <c r="AW217" s="85"/>
      <c r="AX217" s="85"/>
      <c r="AY217" s="85"/>
      <c r="AZ217" s="85"/>
      <c r="BA217" s="85"/>
      <c r="BB217" s="85"/>
      <c r="BC217" s="85"/>
      <c r="BD217" s="85"/>
      <c r="BE217" s="85"/>
      <c r="BF217" s="87" t="s">
        <v>65</v>
      </c>
    </row>
    <row r="218" spans="1:58" ht="15.75" thickBot="1">
      <c r="A218" s="602" t="s">
        <v>132</v>
      </c>
      <c r="B218" s="76" t="s">
        <v>159</v>
      </c>
      <c r="C218" s="75" t="s">
        <v>2</v>
      </c>
      <c r="D218" s="76" t="s">
        <v>117</v>
      </c>
      <c r="E218" s="87"/>
      <c r="F218" s="87"/>
      <c r="G218" s="87"/>
      <c r="H218" s="87"/>
      <c r="I218" s="87"/>
      <c r="J218" s="87"/>
      <c r="K218" s="87"/>
      <c r="L218" s="88"/>
      <c r="M218" s="98"/>
      <c r="N218" s="88"/>
      <c r="O218" s="88"/>
      <c r="P218" s="88"/>
      <c r="Q218" s="88" t="s">
        <v>94</v>
      </c>
      <c r="R218" s="88"/>
      <c r="S218" s="88"/>
      <c r="T218" s="88"/>
      <c r="U218" s="88"/>
      <c r="V218" s="92">
        <v>0</v>
      </c>
      <c r="W218" s="92">
        <v>0</v>
      </c>
      <c r="X218" s="88"/>
      <c r="Y218" s="88"/>
      <c r="Z218" s="92">
        <v>0</v>
      </c>
      <c r="AA218" s="92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7"/>
      <c r="AN218" s="87"/>
      <c r="AO218" s="87"/>
      <c r="AP218" s="87"/>
      <c r="AQ218" s="87"/>
      <c r="AR218" s="87"/>
      <c r="AS218" s="87"/>
      <c r="AT218" s="87"/>
      <c r="AU218" s="85"/>
      <c r="AV218" s="267">
        <v>0</v>
      </c>
      <c r="AW218" s="85"/>
      <c r="AX218" s="85"/>
      <c r="AY218" s="85"/>
      <c r="AZ218" s="85"/>
      <c r="BA218" s="85"/>
      <c r="BB218" s="85"/>
      <c r="BC218" s="85"/>
      <c r="BD218" s="85"/>
      <c r="BE218" s="85"/>
      <c r="BF218" s="85" t="s">
        <v>94</v>
      </c>
    </row>
    <row r="219" spans="1:58" ht="17.25" thickBot="1">
      <c r="A219" s="603"/>
      <c r="B219" s="156" t="s">
        <v>160</v>
      </c>
      <c r="C219" s="433" t="s">
        <v>3</v>
      </c>
      <c r="D219" s="160" t="s">
        <v>117</v>
      </c>
      <c r="E219" s="87"/>
      <c r="F219" s="87"/>
      <c r="G219" s="87"/>
      <c r="H219" s="87"/>
      <c r="I219" s="87"/>
      <c r="J219" s="87"/>
      <c r="K219" s="87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92">
        <v>0</v>
      </c>
      <c r="W219" s="92">
        <v>0</v>
      </c>
      <c r="X219" s="88" t="s">
        <v>94</v>
      </c>
      <c r="Y219" s="98"/>
      <c r="Z219" s="92">
        <v>0</v>
      </c>
      <c r="AA219" s="92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7"/>
      <c r="AN219" s="87"/>
      <c r="AO219" s="87"/>
      <c r="AP219" s="87"/>
      <c r="AQ219" s="87"/>
      <c r="AR219" s="87"/>
      <c r="AS219" s="87"/>
      <c r="AT219" s="87"/>
      <c r="AU219" s="85"/>
      <c r="AV219" s="267">
        <v>0</v>
      </c>
      <c r="AW219" s="85"/>
      <c r="AX219" s="85"/>
      <c r="AY219" s="85"/>
      <c r="AZ219" s="85"/>
      <c r="BA219" s="85"/>
      <c r="BB219" s="85"/>
      <c r="BC219" s="85"/>
      <c r="BD219" s="85"/>
      <c r="BE219" s="85"/>
      <c r="BF219" s="85" t="s">
        <v>94</v>
      </c>
    </row>
    <row r="220" spans="1:58" ht="20.25" customHeight="1" thickBot="1">
      <c r="A220" s="603"/>
      <c r="B220" s="27" t="s">
        <v>44</v>
      </c>
      <c r="C220" s="432" t="s">
        <v>128</v>
      </c>
      <c r="D220" s="13" t="s">
        <v>117</v>
      </c>
      <c r="E220" s="14"/>
      <c r="F220" s="14"/>
      <c r="G220" s="14"/>
      <c r="H220" s="14"/>
      <c r="I220" s="14"/>
      <c r="J220" s="96"/>
      <c r="K220" s="14" t="s">
        <v>94</v>
      </c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13">
        <v>0</v>
      </c>
      <c r="W220" s="13">
        <v>0</v>
      </c>
      <c r="X220" s="76"/>
      <c r="Y220" s="76"/>
      <c r="Z220" s="13">
        <v>0</v>
      </c>
      <c r="AA220" s="13"/>
      <c r="AB220" s="76"/>
      <c r="AC220" s="76"/>
      <c r="AD220" s="76"/>
      <c r="AE220" s="76"/>
      <c r="AF220" s="76"/>
      <c r="AG220" s="76"/>
      <c r="AH220" s="14"/>
      <c r="AI220" s="14"/>
      <c r="AJ220" s="14"/>
      <c r="AK220" s="76"/>
      <c r="AL220" s="76"/>
      <c r="AM220" s="14"/>
      <c r="AN220" s="14"/>
      <c r="AO220" s="14"/>
      <c r="AP220" s="14"/>
      <c r="AQ220" s="14"/>
      <c r="AR220" s="14"/>
      <c r="AS220" s="14"/>
      <c r="AT220" s="14"/>
      <c r="AU220" s="14"/>
      <c r="AV220" s="267">
        <v>0</v>
      </c>
      <c r="AW220" s="14"/>
      <c r="AX220" s="14"/>
      <c r="AY220" s="14"/>
      <c r="AZ220" s="14"/>
      <c r="BA220" s="14"/>
      <c r="BB220" s="14"/>
      <c r="BC220" s="14"/>
      <c r="BD220" s="14"/>
      <c r="BE220" s="76"/>
      <c r="BF220" s="88" t="s">
        <v>94</v>
      </c>
    </row>
    <row r="221" spans="1:58" ht="19.5" customHeight="1" thickBot="1">
      <c r="A221" s="603"/>
      <c r="B221" s="27" t="s">
        <v>66</v>
      </c>
      <c r="C221" s="434" t="s">
        <v>136</v>
      </c>
      <c r="D221" s="13"/>
      <c r="E221" s="16"/>
      <c r="F221" s="16"/>
      <c r="G221" s="16"/>
      <c r="H221" s="16"/>
      <c r="I221" s="16"/>
      <c r="J221" s="16"/>
      <c r="K221" s="16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>
        <v>0</v>
      </c>
      <c r="W221" s="13">
        <v>0</v>
      </c>
      <c r="X221" s="13"/>
      <c r="Y221" s="13" t="s">
        <v>308</v>
      </c>
      <c r="Z221" s="280">
        <v>0</v>
      </c>
      <c r="AA221" s="13"/>
      <c r="AB221" s="13"/>
      <c r="AC221" s="13"/>
      <c r="AD221" s="13"/>
      <c r="AE221" s="13"/>
      <c r="AF221" s="13"/>
      <c r="AG221" s="13"/>
      <c r="AH221" s="16"/>
      <c r="AI221" s="16"/>
      <c r="AJ221" s="16"/>
      <c r="AK221" s="16"/>
      <c r="AL221" s="13"/>
      <c r="AM221" s="16"/>
      <c r="AN221" s="16"/>
      <c r="AO221" s="16"/>
      <c r="AP221" s="16"/>
      <c r="AQ221" s="16"/>
      <c r="AR221" s="16"/>
      <c r="AS221" s="16"/>
      <c r="AT221" s="16"/>
      <c r="AU221" s="16"/>
      <c r="AV221" s="267">
        <v>0</v>
      </c>
      <c r="AW221" s="16"/>
      <c r="AX221" s="16"/>
      <c r="AY221" s="16"/>
      <c r="AZ221" s="16"/>
      <c r="BA221" s="16"/>
      <c r="BB221" s="16"/>
      <c r="BC221" s="16"/>
      <c r="BD221" s="16"/>
      <c r="BE221" s="13"/>
      <c r="BF221" s="278"/>
    </row>
    <row r="222" spans="1:58" ht="18.75" customHeight="1" thickBot="1">
      <c r="A222" s="604"/>
      <c r="B222" s="600" t="s">
        <v>135</v>
      </c>
      <c r="C222" s="601"/>
      <c r="D222" s="270"/>
      <c r="E222" s="269"/>
      <c r="F222" s="269"/>
      <c r="G222" s="269"/>
      <c r="H222" s="269">
        <v>1</v>
      </c>
      <c r="I222" s="269"/>
      <c r="J222" s="269"/>
      <c r="K222" s="269">
        <v>1</v>
      </c>
      <c r="L222" s="270"/>
      <c r="M222" s="270">
        <v>2</v>
      </c>
      <c r="N222" s="270">
        <v>1</v>
      </c>
      <c r="O222" s="270"/>
      <c r="P222" s="270">
        <v>1</v>
      </c>
      <c r="Q222" s="270">
        <v>1</v>
      </c>
      <c r="R222" s="270"/>
      <c r="S222" s="270">
        <v>1</v>
      </c>
      <c r="T222" s="270"/>
      <c r="U222" s="270"/>
      <c r="V222" s="270"/>
      <c r="W222" s="270"/>
      <c r="X222" s="270">
        <v>3</v>
      </c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69"/>
      <c r="AI222" s="269"/>
      <c r="AJ222" s="269"/>
      <c r="AK222" s="269"/>
      <c r="AL222" s="270"/>
      <c r="AM222" s="269"/>
      <c r="AN222" s="269"/>
      <c r="AO222" s="269"/>
      <c r="AP222" s="269"/>
      <c r="AQ222" s="269"/>
      <c r="AR222" s="269"/>
      <c r="AS222" s="269"/>
      <c r="AT222" s="269"/>
      <c r="AU222" s="269"/>
      <c r="AV222" s="267">
        <v>0</v>
      </c>
      <c r="AW222" s="269"/>
      <c r="AX222" s="269"/>
      <c r="AY222" s="269"/>
      <c r="AZ222" s="269"/>
      <c r="BA222" s="269"/>
      <c r="BB222" s="269"/>
      <c r="BC222" s="269"/>
      <c r="BD222" s="269"/>
      <c r="BE222" s="270"/>
      <c r="BF222" s="277">
        <f>SUM(E222:BE222)</f>
        <v>11</v>
      </c>
    </row>
  </sheetData>
  <sheetProtection/>
  <mergeCells count="247">
    <mergeCell ref="A1:T1"/>
    <mergeCell ref="B31:B32"/>
    <mergeCell ref="C31:C32"/>
    <mergeCell ref="B33:B34"/>
    <mergeCell ref="C33:C34"/>
    <mergeCell ref="A2:A6"/>
    <mergeCell ref="B2:B6"/>
    <mergeCell ref="C2:C6"/>
    <mergeCell ref="B29:B30"/>
    <mergeCell ref="C29:C30"/>
    <mergeCell ref="B35:B36"/>
    <mergeCell ref="C35:C36"/>
    <mergeCell ref="A7:A52"/>
    <mergeCell ref="C7:C8"/>
    <mergeCell ref="B15:B16"/>
    <mergeCell ref="B41:B42"/>
    <mergeCell ref="C41:C42"/>
    <mergeCell ref="B13:B14"/>
    <mergeCell ref="C21:C22"/>
    <mergeCell ref="B23:B24"/>
    <mergeCell ref="C104:C105"/>
    <mergeCell ref="B96:B97"/>
    <mergeCell ref="C96:C97"/>
    <mergeCell ref="B107:B108"/>
    <mergeCell ref="C107:C108"/>
    <mergeCell ref="B102:B103"/>
    <mergeCell ref="C102:C103"/>
    <mergeCell ref="A53:A57"/>
    <mergeCell ref="B53:B57"/>
    <mergeCell ref="C53:C57"/>
    <mergeCell ref="B9:B10"/>
    <mergeCell ref="C9:C10"/>
    <mergeCell ref="B11:B12"/>
    <mergeCell ref="C11:C12"/>
    <mergeCell ref="C19:C20"/>
    <mergeCell ref="C15:C16"/>
    <mergeCell ref="B43:B44"/>
    <mergeCell ref="B19:B20"/>
    <mergeCell ref="B50:D50"/>
    <mergeCell ref="B51:D51"/>
    <mergeCell ref="B17:B18"/>
    <mergeCell ref="C17:C18"/>
    <mergeCell ref="C43:C44"/>
    <mergeCell ref="B37:B38"/>
    <mergeCell ref="C37:C38"/>
    <mergeCell ref="B39:B40"/>
    <mergeCell ref="C39:C40"/>
    <mergeCell ref="B21:B22"/>
    <mergeCell ref="C23:C24"/>
    <mergeCell ref="B27:B28"/>
    <mergeCell ref="C27:C28"/>
    <mergeCell ref="B25:B26"/>
    <mergeCell ref="C25:C26"/>
    <mergeCell ref="BF2:BF6"/>
    <mergeCell ref="E3:BE3"/>
    <mergeCell ref="E5:BE5"/>
    <mergeCell ref="O2:Q2"/>
    <mergeCell ref="S2:U2"/>
    <mergeCell ref="W2:Z2"/>
    <mergeCell ref="AB2:AD2"/>
    <mergeCell ref="AW2:AZ2"/>
    <mergeCell ref="B7:B8"/>
    <mergeCell ref="D2:D6"/>
    <mergeCell ref="AO2:AQ2"/>
    <mergeCell ref="BB2:BD2"/>
    <mergeCell ref="AS2:AU2"/>
    <mergeCell ref="AJ2:AM2"/>
    <mergeCell ref="F2:H2"/>
    <mergeCell ref="J2:M2"/>
    <mergeCell ref="AF2:AH2"/>
    <mergeCell ref="X53:Z53"/>
    <mergeCell ref="C13:C14"/>
    <mergeCell ref="BF53:BF57"/>
    <mergeCell ref="E54:BE54"/>
    <mergeCell ref="E56:BE56"/>
    <mergeCell ref="F53:I53"/>
    <mergeCell ref="J53:M53"/>
    <mergeCell ref="O53:Q53"/>
    <mergeCell ref="S53:V53"/>
    <mergeCell ref="BB53:BD53"/>
    <mergeCell ref="AW53:AZ53"/>
    <mergeCell ref="AB53:AD53"/>
    <mergeCell ref="AO53:AQ53"/>
    <mergeCell ref="AS53:AV53"/>
    <mergeCell ref="AF53:AI53"/>
    <mergeCell ref="AJ53:AM53"/>
    <mergeCell ref="B70:B71"/>
    <mergeCell ref="C70:C71"/>
    <mergeCell ref="B94:B95"/>
    <mergeCell ref="C94:C95"/>
    <mergeCell ref="B78:B79"/>
    <mergeCell ref="C78:C79"/>
    <mergeCell ref="C72:C73"/>
    <mergeCell ref="C80:C81"/>
    <mergeCell ref="C92:C93"/>
    <mergeCell ref="B74:B75"/>
    <mergeCell ref="C74:C75"/>
    <mergeCell ref="C90:C91"/>
    <mergeCell ref="B90:B91"/>
    <mergeCell ref="B86:B87"/>
    <mergeCell ref="C86:C87"/>
    <mergeCell ref="B76:B77"/>
    <mergeCell ref="C76:C77"/>
    <mergeCell ref="B88:B89"/>
    <mergeCell ref="C88:C89"/>
    <mergeCell ref="AF115:AI115"/>
    <mergeCell ref="B84:B85"/>
    <mergeCell ref="C84:C85"/>
    <mergeCell ref="B80:B81"/>
    <mergeCell ref="B82:B83"/>
    <mergeCell ref="C82:C83"/>
    <mergeCell ref="B111:D111"/>
    <mergeCell ref="B100:B101"/>
    <mergeCell ref="C100:C101"/>
    <mergeCell ref="B104:B105"/>
    <mergeCell ref="AK115:AM115"/>
    <mergeCell ref="AX115:AZ115"/>
    <mergeCell ref="B72:B73"/>
    <mergeCell ref="B92:B93"/>
    <mergeCell ref="AS115:AV115"/>
    <mergeCell ref="C115:C119"/>
    <mergeCell ref="D115:D119"/>
    <mergeCell ref="B115:B119"/>
    <mergeCell ref="AO115:AQ115"/>
    <mergeCell ref="AB115:AD115"/>
    <mergeCell ref="F151:H151"/>
    <mergeCell ref="BB115:BE115"/>
    <mergeCell ref="BF115:BF119"/>
    <mergeCell ref="E116:BE116"/>
    <mergeCell ref="E118:BE118"/>
    <mergeCell ref="K115:M115"/>
    <mergeCell ref="O115:Q115"/>
    <mergeCell ref="F115:I115"/>
    <mergeCell ref="S115:V115"/>
    <mergeCell ref="X115:Z115"/>
    <mergeCell ref="AO151:AQ151"/>
    <mergeCell ref="BF151:BF155"/>
    <mergeCell ref="E152:BE152"/>
    <mergeCell ref="E154:BE154"/>
    <mergeCell ref="BB151:BD151"/>
    <mergeCell ref="J151:M151"/>
    <mergeCell ref="AB151:AD151"/>
    <mergeCell ref="AW151:AZ151"/>
    <mergeCell ref="AS151:AU151"/>
    <mergeCell ref="AJ151:AM151"/>
    <mergeCell ref="C134:C135"/>
    <mergeCell ref="C132:C133"/>
    <mergeCell ref="C130:C131"/>
    <mergeCell ref="B147:D147"/>
    <mergeCell ref="B134:B135"/>
    <mergeCell ref="B146:D146"/>
    <mergeCell ref="C138:C139"/>
    <mergeCell ref="B140:B141"/>
    <mergeCell ref="K201:M201"/>
    <mergeCell ref="F168:I168"/>
    <mergeCell ref="AJ168:AM168"/>
    <mergeCell ref="AB201:AD201"/>
    <mergeCell ref="AF201:AI201"/>
    <mergeCell ref="AO201:AQ201"/>
    <mergeCell ref="O151:Q151"/>
    <mergeCell ref="S151:U151"/>
    <mergeCell ref="AF151:AH151"/>
    <mergeCell ref="BF168:BF172"/>
    <mergeCell ref="E169:BE169"/>
    <mergeCell ref="E171:BE171"/>
    <mergeCell ref="J168:M168"/>
    <mergeCell ref="O168:Q168"/>
    <mergeCell ref="AO168:AQ168"/>
    <mergeCell ref="AW168:AZ168"/>
    <mergeCell ref="BB201:BE201"/>
    <mergeCell ref="BF201:BF205"/>
    <mergeCell ref="E202:BE202"/>
    <mergeCell ref="E204:BE204"/>
    <mergeCell ref="O201:Q201"/>
    <mergeCell ref="S201:V201"/>
    <mergeCell ref="X201:Z201"/>
    <mergeCell ref="F201:I201"/>
    <mergeCell ref="AK201:AM201"/>
    <mergeCell ref="AX201:AZ201"/>
    <mergeCell ref="BB168:BD168"/>
    <mergeCell ref="AS168:AV168"/>
    <mergeCell ref="B167:C167"/>
    <mergeCell ref="AF168:AI168"/>
    <mergeCell ref="S168:V168"/>
    <mergeCell ref="X168:Z168"/>
    <mergeCell ref="AB168:AD168"/>
    <mergeCell ref="D168:D172"/>
    <mergeCell ref="AS201:AV201"/>
    <mergeCell ref="A58:A95"/>
    <mergeCell ref="A96:A111"/>
    <mergeCell ref="A115:A119"/>
    <mergeCell ref="D201:D205"/>
    <mergeCell ref="B168:B172"/>
    <mergeCell ref="C66:C67"/>
    <mergeCell ref="B66:B67"/>
    <mergeCell ref="W151:Z151"/>
    <mergeCell ref="A120:A148"/>
    <mergeCell ref="C45:C46"/>
    <mergeCell ref="B45:B46"/>
    <mergeCell ref="B64:B65"/>
    <mergeCell ref="C64:C65"/>
    <mergeCell ref="B62:B63"/>
    <mergeCell ref="C62:C63"/>
    <mergeCell ref="B58:B59"/>
    <mergeCell ref="C58:C59"/>
    <mergeCell ref="B47:B48"/>
    <mergeCell ref="C47:C48"/>
    <mergeCell ref="B148:D148"/>
    <mergeCell ref="C144:C145"/>
    <mergeCell ref="B138:B139"/>
    <mergeCell ref="D151:D155"/>
    <mergeCell ref="C140:C141"/>
    <mergeCell ref="A218:A222"/>
    <mergeCell ref="A156:A167"/>
    <mergeCell ref="A197:A200"/>
    <mergeCell ref="A173:A196"/>
    <mergeCell ref="A206:A217"/>
    <mergeCell ref="C151:C155"/>
    <mergeCell ref="C168:C172"/>
    <mergeCell ref="C201:C205"/>
    <mergeCell ref="B200:C200"/>
    <mergeCell ref="B222:C222"/>
    <mergeCell ref="B109:D109"/>
    <mergeCell ref="B144:B145"/>
    <mergeCell ref="B122:B123"/>
    <mergeCell ref="C122:C123"/>
    <mergeCell ref="B120:B121"/>
    <mergeCell ref="A201:A205"/>
    <mergeCell ref="A168:A172"/>
    <mergeCell ref="A151:A155"/>
    <mergeCell ref="B151:B155"/>
    <mergeCell ref="B201:B205"/>
    <mergeCell ref="B124:B125"/>
    <mergeCell ref="B126:B127"/>
    <mergeCell ref="B132:B133"/>
    <mergeCell ref="B130:B131"/>
    <mergeCell ref="B128:B129"/>
    <mergeCell ref="B52:D52"/>
    <mergeCell ref="B60:B61"/>
    <mergeCell ref="D53:D57"/>
    <mergeCell ref="C120:C121"/>
    <mergeCell ref="C124:C125"/>
    <mergeCell ref="C126:C127"/>
    <mergeCell ref="B68:B69"/>
    <mergeCell ref="C68:C69"/>
    <mergeCell ref="C60:C61"/>
    <mergeCell ref="B110:D110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3"/>
  <rowBreaks count="5" manualBreakCount="5">
    <brk id="52" max="255" man="1"/>
    <brk id="114" max="255" man="1"/>
    <brk id="149" max="255" man="1"/>
    <brk id="167" max="255" man="1"/>
    <brk id="20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1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57421875" style="148" customWidth="1"/>
    <col min="2" max="2" width="9.140625" style="148" customWidth="1"/>
    <col min="3" max="3" width="20.140625" style="148" customWidth="1"/>
    <col min="4" max="4" width="9.140625" style="148" customWidth="1"/>
    <col min="5" max="5" width="15.00390625" style="148" customWidth="1"/>
    <col min="6" max="6" width="15.140625" style="148" customWidth="1"/>
    <col min="7" max="7" width="14.28125" style="148" customWidth="1"/>
    <col min="8" max="8" width="16.28125" style="148" customWidth="1"/>
    <col min="9" max="9" width="9.140625" style="148" customWidth="1"/>
    <col min="10" max="10" width="11.00390625" style="148" customWidth="1"/>
    <col min="11" max="16384" width="9.140625" style="148" customWidth="1"/>
  </cols>
  <sheetData>
    <row r="3" spans="1:9" ht="12.75">
      <c r="A3" s="664" t="s">
        <v>230</v>
      </c>
      <c r="B3" s="664"/>
      <c r="C3" s="664"/>
      <c r="D3" s="664"/>
      <c r="E3" s="664"/>
      <c r="F3" s="664"/>
      <c r="G3" s="664"/>
      <c r="H3" s="664"/>
      <c r="I3" s="664"/>
    </row>
    <row r="4" ht="13.5" thickBot="1"/>
    <row r="5" spans="1:10" ht="12.75">
      <c r="A5" s="149"/>
      <c r="B5" s="667" t="s">
        <v>0</v>
      </c>
      <c r="C5" s="669" t="s">
        <v>1</v>
      </c>
      <c r="D5" s="669" t="s">
        <v>2</v>
      </c>
      <c r="E5" s="665" t="s">
        <v>3</v>
      </c>
      <c r="F5" s="666"/>
      <c r="G5" s="669" t="s">
        <v>4</v>
      </c>
      <c r="H5" s="669" t="s">
        <v>136</v>
      </c>
      <c r="I5" s="669" t="s">
        <v>6</v>
      </c>
      <c r="J5" s="662" t="s">
        <v>7</v>
      </c>
    </row>
    <row r="6" spans="1:10" ht="39" customHeight="1" thickBot="1">
      <c r="A6" s="149"/>
      <c r="B6" s="668"/>
      <c r="C6" s="670"/>
      <c r="D6" s="670"/>
      <c r="E6" s="312" t="s">
        <v>231</v>
      </c>
      <c r="F6" s="312" t="s">
        <v>232</v>
      </c>
      <c r="G6" s="670"/>
      <c r="H6" s="670"/>
      <c r="I6" s="670"/>
      <c r="J6" s="663"/>
    </row>
    <row r="7" spans="1:10" ht="12.75">
      <c r="A7" s="149"/>
      <c r="B7" s="308">
        <v>1</v>
      </c>
      <c r="C7" s="309">
        <v>2</v>
      </c>
      <c r="D7" s="310">
        <v>3</v>
      </c>
      <c r="E7" s="310">
        <v>4</v>
      </c>
      <c r="F7" s="310">
        <v>5</v>
      </c>
      <c r="G7" s="310">
        <v>6</v>
      </c>
      <c r="H7" s="310">
        <v>7</v>
      </c>
      <c r="I7" s="310">
        <v>8</v>
      </c>
      <c r="J7" s="311">
        <v>9</v>
      </c>
    </row>
    <row r="8" spans="1:10" ht="12.75">
      <c r="A8" s="149"/>
      <c r="B8" s="305" t="s">
        <v>8</v>
      </c>
      <c r="C8" s="151">
        <v>36</v>
      </c>
      <c r="D8" s="150">
        <v>4</v>
      </c>
      <c r="E8" s="150"/>
      <c r="F8" s="150"/>
      <c r="G8" s="150">
        <v>1</v>
      </c>
      <c r="H8" s="150"/>
      <c r="I8" s="150">
        <v>11</v>
      </c>
      <c r="J8" s="306">
        <f>SUM(C8:I8)</f>
        <v>52</v>
      </c>
    </row>
    <row r="9" spans="1:10" ht="12.75">
      <c r="A9" s="149"/>
      <c r="B9" s="305" t="s">
        <v>9</v>
      </c>
      <c r="C9" s="151">
        <v>33</v>
      </c>
      <c r="D9" s="150">
        <v>6</v>
      </c>
      <c r="E9" s="150"/>
      <c r="F9" s="150"/>
      <c r="G9" s="150">
        <v>2</v>
      </c>
      <c r="H9" s="150"/>
      <c r="I9" s="150">
        <v>11</v>
      </c>
      <c r="J9" s="306">
        <f>SUM(C9:I9)</f>
        <v>52</v>
      </c>
    </row>
    <row r="10" spans="1:10" ht="12.75">
      <c r="A10" s="149"/>
      <c r="B10" s="305" t="s">
        <v>10</v>
      </c>
      <c r="C10" s="151">
        <v>8</v>
      </c>
      <c r="D10" s="150">
        <v>6</v>
      </c>
      <c r="E10" s="150">
        <v>23</v>
      </c>
      <c r="F10" s="150"/>
      <c r="G10" s="150">
        <v>2</v>
      </c>
      <c r="H10" s="150">
        <v>2</v>
      </c>
      <c r="I10" s="150">
        <v>2</v>
      </c>
      <c r="J10" s="306">
        <f>SUM(C10:I10)</f>
        <v>43</v>
      </c>
    </row>
    <row r="11" spans="1:10" ht="13.5" thickBot="1">
      <c r="A11" s="149"/>
      <c r="B11" s="307" t="s">
        <v>11</v>
      </c>
      <c r="C11" s="557">
        <f>C8+C9+C10</f>
        <v>77</v>
      </c>
      <c r="D11" s="557">
        <f aca="true" t="shared" si="0" ref="D11:I11">D8+D9+D10</f>
        <v>16</v>
      </c>
      <c r="E11" s="557">
        <f t="shared" si="0"/>
        <v>23</v>
      </c>
      <c r="F11" s="557">
        <f t="shared" si="0"/>
        <v>0</v>
      </c>
      <c r="G11" s="557">
        <f t="shared" si="0"/>
        <v>5</v>
      </c>
      <c r="H11" s="557">
        <f t="shared" si="0"/>
        <v>2</v>
      </c>
      <c r="I11" s="557">
        <f t="shared" si="0"/>
        <v>24</v>
      </c>
      <c r="J11" s="558">
        <f>SUM(C11:I11)</f>
        <v>147</v>
      </c>
    </row>
  </sheetData>
  <sheetProtection/>
  <mergeCells count="9">
    <mergeCell ref="J5:J6"/>
    <mergeCell ref="A3:I3"/>
    <mergeCell ref="E5:F5"/>
    <mergeCell ref="B5:B6"/>
    <mergeCell ref="C5:C6"/>
    <mergeCell ref="D5:D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="130" zoomScaleSheetLayoutView="130" zoomScalePageLayoutView="0" workbookViewId="0" topLeftCell="A1">
      <pane xSplit="2" ySplit="10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6" sqref="E26"/>
    </sheetView>
  </sheetViews>
  <sheetFormatPr defaultColWidth="9.140625" defaultRowHeight="15"/>
  <cols>
    <col min="1" max="1" width="8.8515625" style="144" customWidth="1"/>
    <col min="2" max="2" width="56.28125" style="145" customWidth="1"/>
    <col min="3" max="3" width="8.28125" style="146" customWidth="1"/>
    <col min="4" max="5" width="5.57421875" style="147" customWidth="1"/>
    <col min="6" max="6" width="5.140625" style="147" customWidth="1"/>
    <col min="7" max="7" width="5.28125" style="147" customWidth="1"/>
    <col min="8" max="8" width="4.421875" style="147" customWidth="1"/>
    <col min="9" max="13" width="5.57421875" style="147" customWidth="1"/>
    <col min="14" max="14" width="8.00390625" style="147" customWidth="1"/>
    <col min="15" max="15" width="1.28515625" style="100" customWidth="1"/>
    <col min="16" max="16" width="4.00390625" style="100" hidden="1" customWidth="1"/>
    <col min="17" max="17" width="3.57421875" style="100" hidden="1" customWidth="1"/>
    <col min="18" max="18" width="3.8515625" style="100" hidden="1" customWidth="1"/>
    <col min="19" max="19" width="3.28125" style="100" hidden="1" customWidth="1"/>
    <col min="20" max="20" width="1.7109375" style="100" hidden="1" customWidth="1"/>
    <col min="21" max="21" width="0.9921875" style="100" customWidth="1"/>
    <col min="22" max="22" width="9.140625" style="100" hidden="1" customWidth="1"/>
    <col min="23" max="23" width="1.57421875" style="100" hidden="1" customWidth="1"/>
    <col min="24" max="28" width="9.140625" style="100" hidden="1" customWidth="1"/>
    <col min="29" max="16384" width="9.140625" style="100" customWidth="1"/>
  </cols>
  <sheetData>
    <row r="1" spans="1:14" s="357" customFormat="1" ht="12.75">
      <c r="A1" s="696" t="s">
        <v>346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418"/>
    </row>
    <row r="2" spans="1:14" s="357" customFormat="1" ht="13.5" thickBot="1">
      <c r="A2" s="416"/>
      <c r="B2" s="416"/>
      <c r="C2" s="416"/>
      <c r="D2" s="417"/>
      <c r="E2" s="417"/>
      <c r="F2" s="417"/>
      <c r="G2" s="417"/>
      <c r="H2" s="416"/>
      <c r="I2" s="416"/>
      <c r="J2" s="416"/>
      <c r="K2" s="416"/>
      <c r="L2" s="416"/>
      <c r="M2" s="416"/>
      <c r="N2" s="418"/>
    </row>
    <row r="3" spans="1:20" s="365" customFormat="1" ht="25.5" customHeight="1" thickBot="1">
      <c r="A3" s="714" t="s">
        <v>76</v>
      </c>
      <c r="B3" s="721" t="s">
        <v>12</v>
      </c>
      <c r="C3" s="724" t="s">
        <v>276</v>
      </c>
      <c r="D3" s="730" t="s">
        <v>14</v>
      </c>
      <c r="E3" s="731"/>
      <c r="F3" s="731"/>
      <c r="G3" s="731"/>
      <c r="H3" s="732"/>
      <c r="I3" s="697" t="s">
        <v>277</v>
      </c>
      <c r="J3" s="697"/>
      <c r="K3" s="697"/>
      <c r="L3" s="697"/>
      <c r="M3" s="697"/>
      <c r="N3" s="697"/>
      <c r="O3" s="697"/>
      <c r="P3" s="698"/>
      <c r="Q3" s="363"/>
      <c r="R3" s="363"/>
      <c r="S3" s="363"/>
      <c r="T3" s="364"/>
    </row>
    <row r="4" spans="1:20" s="365" customFormat="1" ht="61.5" customHeight="1" thickBot="1">
      <c r="A4" s="715"/>
      <c r="B4" s="722"/>
      <c r="C4" s="725"/>
      <c r="D4" s="711" t="s">
        <v>186</v>
      </c>
      <c r="E4" s="711" t="s">
        <v>278</v>
      </c>
      <c r="F4" s="733" t="s">
        <v>279</v>
      </c>
      <c r="G4" s="733"/>
      <c r="H4" s="734"/>
      <c r="I4" s="699"/>
      <c r="J4" s="699"/>
      <c r="K4" s="699"/>
      <c r="L4" s="699"/>
      <c r="M4" s="699"/>
      <c r="N4" s="699"/>
      <c r="O4" s="699"/>
      <c r="P4" s="700"/>
      <c r="Q4" s="366"/>
      <c r="R4" s="366"/>
      <c r="S4" s="366"/>
      <c r="T4" s="367"/>
    </row>
    <row r="5" spans="1:20" s="365" customFormat="1" ht="15" customHeight="1">
      <c r="A5" s="715"/>
      <c r="B5" s="722"/>
      <c r="C5" s="725"/>
      <c r="D5" s="712"/>
      <c r="E5" s="739"/>
      <c r="F5" s="737" t="s">
        <v>15</v>
      </c>
      <c r="G5" s="727" t="s">
        <v>280</v>
      </c>
      <c r="H5" s="735" t="s">
        <v>367</v>
      </c>
      <c r="I5" s="701" t="s">
        <v>8</v>
      </c>
      <c r="J5" s="702"/>
      <c r="K5" s="703" t="s">
        <v>9</v>
      </c>
      <c r="L5" s="702"/>
      <c r="M5" s="703" t="s">
        <v>10</v>
      </c>
      <c r="N5" s="704"/>
      <c r="O5" s="368"/>
      <c r="P5" s="368"/>
      <c r="Q5" s="368"/>
      <c r="R5" s="368"/>
      <c r="S5" s="368"/>
      <c r="T5" s="369"/>
    </row>
    <row r="6" spans="1:20" s="365" customFormat="1" ht="12.75" customHeight="1">
      <c r="A6" s="715"/>
      <c r="B6" s="722"/>
      <c r="C6" s="725"/>
      <c r="D6" s="712"/>
      <c r="E6" s="739"/>
      <c r="F6" s="737"/>
      <c r="G6" s="728"/>
      <c r="H6" s="735"/>
      <c r="I6" s="370" t="s">
        <v>187</v>
      </c>
      <c r="J6" s="371" t="s">
        <v>188</v>
      </c>
      <c r="K6" s="372" t="s">
        <v>189</v>
      </c>
      <c r="L6" s="371" t="s">
        <v>190</v>
      </c>
      <c r="M6" s="372" t="s">
        <v>191</v>
      </c>
      <c r="N6" s="371" t="s">
        <v>192</v>
      </c>
      <c r="O6" s="368"/>
      <c r="P6" s="368"/>
      <c r="Q6" s="368"/>
      <c r="R6" s="368"/>
      <c r="S6" s="368"/>
      <c r="T6" s="369"/>
    </row>
    <row r="7" spans="1:20" s="365" customFormat="1" ht="23.25" customHeight="1">
      <c r="A7" s="715"/>
      <c r="B7" s="722"/>
      <c r="C7" s="725"/>
      <c r="D7" s="712"/>
      <c r="E7" s="739"/>
      <c r="F7" s="737"/>
      <c r="G7" s="728"/>
      <c r="H7" s="735"/>
      <c r="I7" s="373" t="s">
        <v>281</v>
      </c>
      <c r="J7" s="374" t="s">
        <v>345</v>
      </c>
      <c r="K7" s="375" t="s">
        <v>281</v>
      </c>
      <c r="L7" s="374" t="s">
        <v>369</v>
      </c>
      <c r="M7" s="375" t="s">
        <v>282</v>
      </c>
      <c r="N7" s="374" t="s">
        <v>370</v>
      </c>
      <c r="O7" s="368"/>
      <c r="P7" s="368"/>
      <c r="Q7" s="368"/>
      <c r="R7" s="368"/>
      <c r="S7" s="368"/>
      <c r="T7" s="369"/>
    </row>
    <row r="8" spans="1:20" s="365" customFormat="1" ht="12.75" customHeight="1">
      <c r="A8" s="715"/>
      <c r="B8" s="722"/>
      <c r="C8" s="725"/>
      <c r="D8" s="712"/>
      <c r="E8" s="739"/>
      <c r="F8" s="737"/>
      <c r="G8" s="728"/>
      <c r="H8" s="735"/>
      <c r="I8" s="717" t="s">
        <v>11</v>
      </c>
      <c r="J8" s="709" t="s">
        <v>11</v>
      </c>
      <c r="K8" s="707" t="s">
        <v>11</v>
      </c>
      <c r="L8" s="709" t="s">
        <v>11</v>
      </c>
      <c r="M8" s="707" t="s">
        <v>11</v>
      </c>
      <c r="N8" s="709" t="s">
        <v>11</v>
      </c>
      <c r="O8" s="705"/>
      <c r="P8" s="705"/>
      <c r="Q8" s="705"/>
      <c r="R8" s="705"/>
      <c r="S8" s="705"/>
      <c r="T8" s="706"/>
    </row>
    <row r="9" spans="1:20" s="365" customFormat="1" ht="18.75" customHeight="1" thickBot="1">
      <c r="A9" s="716"/>
      <c r="B9" s="723"/>
      <c r="C9" s="726"/>
      <c r="D9" s="713"/>
      <c r="E9" s="740"/>
      <c r="F9" s="738"/>
      <c r="G9" s="729"/>
      <c r="H9" s="736"/>
      <c r="I9" s="718"/>
      <c r="J9" s="710"/>
      <c r="K9" s="708"/>
      <c r="L9" s="710"/>
      <c r="M9" s="708"/>
      <c r="N9" s="710"/>
      <c r="O9" s="376"/>
      <c r="P9" s="376"/>
      <c r="Q9" s="376"/>
      <c r="R9" s="376"/>
      <c r="S9" s="377"/>
      <c r="T9" s="378"/>
    </row>
    <row r="10" spans="1:20" s="113" customFormat="1" ht="13.5" thickBot="1">
      <c r="A10" s="384">
        <v>1</v>
      </c>
      <c r="B10" s="385">
        <v>2</v>
      </c>
      <c r="C10" s="560">
        <v>3</v>
      </c>
      <c r="D10" s="386">
        <v>4</v>
      </c>
      <c r="E10" s="386">
        <v>5</v>
      </c>
      <c r="F10" s="386">
        <v>6</v>
      </c>
      <c r="G10" s="546">
        <v>7</v>
      </c>
      <c r="H10" s="388"/>
      <c r="I10" s="388">
        <v>8</v>
      </c>
      <c r="J10" s="387">
        <v>9</v>
      </c>
      <c r="K10" s="388">
        <v>10</v>
      </c>
      <c r="L10" s="386">
        <v>11</v>
      </c>
      <c r="M10" s="389">
        <v>12</v>
      </c>
      <c r="N10" s="460">
        <v>13</v>
      </c>
      <c r="O10" s="134"/>
      <c r="P10" s="134"/>
      <c r="Q10" s="134"/>
      <c r="R10" s="134"/>
      <c r="S10" s="134"/>
      <c r="T10" s="390"/>
    </row>
    <row r="11" spans="1:20" s="322" customFormat="1" ht="14.25" thickBot="1">
      <c r="A11" s="319" t="s">
        <v>16</v>
      </c>
      <c r="B11" s="320" t="s">
        <v>17</v>
      </c>
      <c r="C11" s="450" t="s">
        <v>387</v>
      </c>
      <c r="D11" s="559">
        <f>D12+D23</f>
        <v>3014</v>
      </c>
      <c r="E11" s="559">
        <f>E12+E23</f>
        <v>962</v>
      </c>
      <c r="F11" s="559">
        <f>F12+F23</f>
        <v>2052</v>
      </c>
      <c r="G11" s="559">
        <f>G12+G23</f>
        <v>710</v>
      </c>
      <c r="H11" s="328"/>
      <c r="I11" s="328">
        <f aca="true" t="shared" si="0" ref="I11:N11">I12+I23</f>
        <v>464</v>
      </c>
      <c r="J11" s="328">
        <f t="shared" si="0"/>
        <v>614</v>
      </c>
      <c r="K11" s="321">
        <f t="shared" si="0"/>
        <v>552</v>
      </c>
      <c r="L11" s="328">
        <f t="shared" si="0"/>
        <v>422</v>
      </c>
      <c r="M11" s="321">
        <f t="shared" si="0"/>
        <v>0</v>
      </c>
      <c r="N11" s="461">
        <f t="shared" si="0"/>
        <v>0</v>
      </c>
      <c r="O11" s="391"/>
      <c r="P11" s="391"/>
      <c r="Q11" s="391"/>
      <c r="R11" s="391"/>
      <c r="S11" s="391"/>
      <c r="T11" s="392"/>
    </row>
    <row r="12" spans="1:20" s="104" customFormat="1" ht="14.25" thickBot="1">
      <c r="A12" s="379" t="s">
        <v>283</v>
      </c>
      <c r="B12" s="102" t="s">
        <v>193</v>
      </c>
      <c r="C12" s="455" t="s">
        <v>386</v>
      </c>
      <c r="D12" s="546">
        <f>D13+D15+D16+D17+D18+D19+D20+D21+D14+D22</f>
        <v>1857</v>
      </c>
      <c r="E12" s="546">
        <f>E13+E15+E16+E17+E18+E19+E20+E21+E14+E22</f>
        <v>598</v>
      </c>
      <c r="F12" s="546">
        <f>F13+F15+F16+F17+F18+F19+F20+F21+F14+F22</f>
        <v>1259</v>
      </c>
      <c r="G12" s="546">
        <f>G13+G15+G16+G17+G18+G19+G20+G21+G14+G22</f>
        <v>414</v>
      </c>
      <c r="H12" s="103">
        <f>H13+H15+H16+H17+H18+H19+H20+H21+H14</f>
        <v>0</v>
      </c>
      <c r="I12" s="329">
        <f>I13+I15+I16+I17+I18+I19+I20+I21+I14</f>
        <v>305</v>
      </c>
      <c r="J12" s="103">
        <f>J13+J15+J16+J17+J18+J19+J20+J21+J14</f>
        <v>388</v>
      </c>
      <c r="K12" s="103">
        <f>K13+K15+K16+K17+K18+K19+K20+K21+K14</f>
        <v>362</v>
      </c>
      <c r="L12" s="103">
        <f>L13+L15+L16+L17+L18+L19+L20+L21+L14+L22</f>
        <v>204</v>
      </c>
      <c r="M12" s="103">
        <f>M13+M15+M16+M17+M18+M19+M20+M21</f>
        <v>0</v>
      </c>
      <c r="N12" s="103">
        <f>N13+N15+N16+N17+N18+N19+N20+N21</f>
        <v>0</v>
      </c>
      <c r="O12" s="128"/>
      <c r="P12" s="128"/>
      <c r="Q12" s="128"/>
      <c r="R12" s="128"/>
      <c r="S12" s="128"/>
      <c r="T12" s="393"/>
    </row>
    <row r="13" spans="1:20" ht="12.75">
      <c r="A13" s="380" t="s">
        <v>284</v>
      </c>
      <c r="B13" s="489" t="s">
        <v>378</v>
      </c>
      <c r="C13" s="561" t="s">
        <v>365</v>
      </c>
      <c r="D13" s="537">
        <f>E13+F13</f>
        <v>171</v>
      </c>
      <c r="E13" s="532">
        <v>57</v>
      </c>
      <c r="F13" s="106">
        <f aca="true" t="shared" si="1" ref="F13:F22">I13+J13+K13+L13+M13+N13</f>
        <v>114</v>
      </c>
      <c r="G13" s="519">
        <v>16</v>
      </c>
      <c r="H13" s="522"/>
      <c r="I13" s="499"/>
      <c r="J13" s="555">
        <v>46</v>
      </c>
      <c r="K13" s="499">
        <v>30</v>
      </c>
      <c r="L13" s="500">
        <v>38</v>
      </c>
      <c r="M13" s="107"/>
      <c r="N13" s="348"/>
      <c r="O13" s="128"/>
      <c r="P13" s="128"/>
      <c r="Q13" s="128"/>
      <c r="R13" s="128"/>
      <c r="S13" s="128"/>
      <c r="T13" s="393"/>
    </row>
    <row r="14" spans="1:20" ht="12.75">
      <c r="A14" s="556" t="s">
        <v>285</v>
      </c>
      <c r="B14" s="554" t="s">
        <v>21</v>
      </c>
      <c r="C14" s="561" t="s">
        <v>361</v>
      </c>
      <c r="D14" s="537">
        <f>E14+F14</f>
        <v>244</v>
      </c>
      <c r="E14" s="532">
        <v>73</v>
      </c>
      <c r="F14" s="106">
        <f t="shared" si="1"/>
        <v>171</v>
      </c>
      <c r="G14" s="520">
        <v>22</v>
      </c>
      <c r="H14" s="522"/>
      <c r="I14" s="499">
        <v>68</v>
      </c>
      <c r="J14" s="555">
        <v>46</v>
      </c>
      <c r="K14" s="499">
        <v>29</v>
      </c>
      <c r="L14" s="500">
        <v>28</v>
      </c>
      <c r="M14" s="107"/>
      <c r="N14" s="348"/>
      <c r="O14" s="128"/>
      <c r="P14" s="128"/>
      <c r="Q14" s="128"/>
      <c r="R14" s="128"/>
      <c r="S14" s="128"/>
      <c r="T14" s="393"/>
    </row>
    <row r="15" spans="1:20" ht="12.75">
      <c r="A15" s="556" t="s">
        <v>286</v>
      </c>
      <c r="B15" s="491" t="s">
        <v>23</v>
      </c>
      <c r="C15" s="561" t="s">
        <v>361</v>
      </c>
      <c r="D15" s="537">
        <f aca="true" t="shared" si="2" ref="D15:D22">E15+F15</f>
        <v>256</v>
      </c>
      <c r="E15" s="532">
        <v>85</v>
      </c>
      <c r="F15" s="106">
        <f t="shared" si="1"/>
        <v>171</v>
      </c>
      <c r="G15" s="520">
        <v>115</v>
      </c>
      <c r="H15" s="522"/>
      <c r="I15" s="501">
        <v>51</v>
      </c>
      <c r="J15" s="502">
        <v>52</v>
      </c>
      <c r="K15" s="501">
        <v>34</v>
      </c>
      <c r="L15" s="500">
        <v>34</v>
      </c>
      <c r="M15" s="107"/>
      <c r="N15" s="348"/>
      <c r="O15" s="128"/>
      <c r="P15" s="128"/>
      <c r="Q15" s="128"/>
      <c r="R15" s="128"/>
      <c r="S15" s="128"/>
      <c r="T15" s="393"/>
    </row>
    <row r="16" spans="1:20" ht="12.75">
      <c r="A16" s="556" t="s">
        <v>287</v>
      </c>
      <c r="B16" s="493" t="s">
        <v>25</v>
      </c>
      <c r="C16" s="561" t="s">
        <v>271</v>
      </c>
      <c r="D16" s="537">
        <f t="shared" si="2"/>
        <v>256</v>
      </c>
      <c r="E16" s="532">
        <v>85</v>
      </c>
      <c r="F16" s="106">
        <f t="shared" si="1"/>
        <v>171</v>
      </c>
      <c r="G16" s="519">
        <v>16</v>
      </c>
      <c r="H16" s="522"/>
      <c r="I16" s="503">
        <v>51</v>
      </c>
      <c r="J16" s="504">
        <v>69</v>
      </c>
      <c r="K16" s="503">
        <v>51</v>
      </c>
      <c r="L16" s="505"/>
      <c r="M16" s="107"/>
      <c r="N16" s="348"/>
      <c r="O16" s="128"/>
      <c r="P16" s="128"/>
      <c r="Q16" s="128"/>
      <c r="R16" s="128"/>
      <c r="S16" s="128"/>
      <c r="T16" s="393"/>
    </row>
    <row r="17" spans="1:20" ht="12.75">
      <c r="A17" s="556" t="s">
        <v>288</v>
      </c>
      <c r="B17" s="494" t="s">
        <v>31</v>
      </c>
      <c r="C17" s="561" t="s">
        <v>361</v>
      </c>
      <c r="D17" s="537">
        <f t="shared" si="2"/>
        <v>310</v>
      </c>
      <c r="E17" s="533">
        <v>103</v>
      </c>
      <c r="F17" s="106">
        <f t="shared" si="1"/>
        <v>207</v>
      </c>
      <c r="G17" s="520">
        <v>207</v>
      </c>
      <c r="H17" s="522"/>
      <c r="I17" s="503">
        <v>51</v>
      </c>
      <c r="J17" s="504">
        <v>69</v>
      </c>
      <c r="K17" s="503">
        <v>51</v>
      </c>
      <c r="L17" s="506">
        <v>36</v>
      </c>
      <c r="M17" s="107"/>
      <c r="N17" s="348"/>
      <c r="O17" s="128"/>
      <c r="P17" s="128"/>
      <c r="Q17" s="128"/>
      <c r="R17" s="128"/>
      <c r="S17" s="128"/>
      <c r="T17" s="393"/>
    </row>
    <row r="18" spans="1:20" ht="12.75">
      <c r="A18" s="556" t="s">
        <v>289</v>
      </c>
      <c r="B18" s="494" t="s">
        <v>362</v>
      </c>
      <c r="C18" s="561" t="s">
        <v>94</v>
      </c>
      <c r="D18" s="537">
        <f t="shared" si="2"/>
        <v>108</v>
      </c>
      <c r="E18" s="533">
        <v>36</v>
      </c>
      <c r="F18" s="106">
        <f t="shared" si="1"/>
        <v>72</v>
      </c>
      <c r="G18" s="519">
        <v>15</v>
      </c>
      <c r="H18" s="523"/>
      <c r="I18" s="507"/>
      <c r="J18" s="508"/>
      <c r="K18" s="507">
        <v>72</v>
      </c>
      <c r="L18" s="505"/>
      <c r="M18" s="107"/>
      <c r="N18" s="348"/>
      <c r="O18" s="128"/>
      <c r="P18" s="128"/>
      <c r="Q18" s="128"/>
      <c r="R18" s="128"/>
      <c r="S18" s="128"/>
      <c r="T18" s="393"/>
    </row>
    <row r="19" spans="1:20" ht="12.75">
      <c r="A19" s="556" t="s">
        <v>290</v>
      </c>
      <c r="B19" s="495" t="s">
        <v>28</v>
      </c>
      <c r="C19" s="561" t="s">
        <v>271</v>
      </c>
      <c r="D19" s="537">
        <f t="shared" si="2"/>
        <v>164</v>
      </c>
      <c r="E19" s="532">
        <v>50</v>
      </c>
      <c r="F19" s="106">
        <f t="shared" si="1"/>
        <v>114</v>
      </c>
      <c r="G19" s="519">
        <v>8</v>
      </c>
      <c r="H19" s="523"/>
      <c r="I19" s="507">
        <v>34</v>
      </c>
      <c r="J19" s="508">
        <v>46</v>
      </c>
      <c r="K19" s="507">
        <v>34</v>
      </c>
      <c r="L19" s="505"/>
      <c r="M19" s="107"/>
      <c r="N19" s="348"/>
      <c r="O19" s="128"/>
      <c r="P19" s="128"/>
      <c r="Q19" s="128"/>
      <c r="R19" s="128"/>
      <c r="S19" s="128"/>
      <c r="T19" s="393"/>
    </row>
    <row r="20" spans="1:20" ht="12.75">
      <c r="A20" s="556" t="s">
        <v>291</v>
      </c>
      <c r="B20" s="494" t="s">
        <v>363</v>
      </c>
      <c r="C20" s="561" t="s">
        <v>271</v>
      </c>
      <c r="D20" s="537">
        <f t="shared" si="2"/>
        <v>246</v>
      </c>
      <c r="E20" s="532">
        <v>75</v>
      </c>
      <c r="F20" s="106">
        <f t="shared" si="1"/>
        <v>171</v>
      </c>
      <c r="G20" s="521">
        <v>9</v>
      </c>
      <c r="H20" s="524"/>
      <c r="I20" s="501">
        <v>50</v>
      </c>
      <c r="J20" s="502">
        <v>60</v>
      </c>
      <c r="K20" s="501">
        <v>61</v>
      </c>
      <c r="L20" s="505"/>
      <c r="M20" s="107"/>
      <c r="N20" s="348"/>
      <c r="O20" s="128"/>
      <c r="P20" s="128"/>
      <c r="Q20" s="128"/>
      <c r="R20" s="128"/>
      <c r="S20" s="128"/>
      <c r="T20" s="393"/>
    </row>
    <row r="21" spans="1:20" ht="12.75">
      <c r="A21" s="488" t="s">
        <v>377</v>
      </c>
      <c r="B21" s="494" t="s">
        <v>30</v>
      </c>
      <c r="C21" s="561" t="s">
        <v>94</v>
      </c>
      <c r="D21" s="189">
        <f t="shared" si="2"/>
        <v>54</v>
      </c>
      <c r="E21" s="532">
        <v>18</v>
      </c>
      <c r="F21" s="108">
        <f t="shared" si="1"/>
        <v>36</v>
      </c>
      <c r="G21" s="519">
        <v>4</v>
      </c>
      <c r="H21" s="523"/>
      <c r="I21" s="507"/>
      <c r="J21" s="508"/>
      <c r="K21" s="507"/>
      <c r="L21" s="505">
        <v>36</v>
      </c>
      <c r="M21" s="107"/>
      <c r="N21" s="348"/>
      <c r="O21" s="128"/>
      <c r="P21" s="128"/>
      <c r="Q21" s="128"/>
      <c r="R21" s="128"/>
      <c r="S21" s="128"/>
      <c r="T21" s="393"/>
    </row>
    <row r="22" spans="1:20" ht="13.5" thickBot="1">
      <c r="A22" s="556" t="s">
        <v>384</v>
      </c>
      <c r="B22" s="554" t="s">
        <v>385</v>
      </c>
      <c r="C22" s="561" t="s">
        <v>94</v>
      </c>
      <c r="D22" s="189">
        <f t="shared" si="2"/>
        <v>48</v>
      </c>
      <c r="E22" s="536">
        <v>16</v>
      </c>
      <c r="F22" s="108">
        <f t="shared" si="1"/>
        <v>32</v>
      </c>
      <c r="G22" s="536">
        <v>2</v>
      </c>
      <c r="H22" s="513"/>
      <c r="I22" s="564"/>
      <c r="J22" s="565"/>
      <c r="K22" s="564"/>
      <c r="L22" s="566">
        <v>32</v>
      </c>
      <c r="M22" s="122"/>
      <c r="N22" s="547"/>
      <c r="O22" s="128"/>
      <c r="P22" s="128"/>
      <c r="Q22" s="128"/>
      <c r="R22" s="128"/>
      <c r="S22" s="128"/>
      <c r="T22" s="393"/>
    </row>
    <row r="23" spans="1:20" ht="14.25" thickBot="1">
      <c r="A23" s="381" t="s">
        <v>292</v>
      </c>
      <c r="B23" s="102" t="s">
        <v>167</v>
      </c>
      <c r="C23" s="359" t="s">
        <v>96</v>
      </c>
      <c r="D23" s="103">
        <f>D24+D25+D26</f>
        <v>1157</v>
      </c>
      <c r="E23" s="329">
        <f>E24+E25+E26</f>
        <v>364</v>
      </c>
      <c r="F23" s="103">
        <f>F24+F25+F26</f>
        <v>793</v>
      </c>
      <c r="G23" s="329">
        <f aca="true" t="shared" si="3" ref="G23:N23">G24+G25+G26</f>
        <v>296</v>
      </c>
      <c r="H23" s="329"/>
      <c r="I23" s="103">
        <f t="shared" si="3"/>
        <v>159</v>
      </c>
      <c r="J23" s="462">
        <f t="shared" si="3"/>
        <v>226</v>
      </c>
      <c r="K23" s="103">
        <f t="shared" si="3"/>
        <v>190</v>
      </c>
      <c r="L23" s="329">
        <f t="shared" si="3"/>
        <v>218</v>
      </c>
      <c r="M23" s="103">
        <f t="shared" si="3"/>
        <v>0</v>
      </c>
      <c r="N23" s="462">
        <f t="shared" si="3"/>
        <v>0</v>
      </c>
      <c r="O23" s="128"/>
      <c r="P23" s="128"/>
      <c r="Q23" s="128"/>
      <c r="R23" s="128"/>
      <c r="S23" s="128"/>
      <c r="T23" s="393"/>
    </row>
    <row r="24" spans="1:20" ht="12.75">
      <c r="A24" s="496" t="s">
        <v>293</v>
      </c>
      <c r="B24" s="497" t="s">
        <v>364</v>
      </c>
      <c r="C24" s="490" t="s">
        <v>365</v>
      </c>
      <c r="D24" s="105">
        <f>E24+F24</f>
        <v>528</v>
      </c>
      <c r="E24" s="534">
        <v>176</v>
      </c>
      <c r="F24" s="527">
        <f aca="true" t="shared" si="4" ref="F24:F33">I24+J24+K24+L24+M24+N24</f>
        <v>352</v>
      </c>
      <c r="G24" s="525">
        <v>146</v>
      </c>
      <c r="H24" s="528"/>
      <c r="I24" s="509">
        <v>68</v>
      </c>
      <c r="J24" s="510">
        <v>92</v>
      </c>
      <c r="K24" s="511">
        <v>68</v>
      </c>
      <c r="L24" s="512">
        <v>124</v>
      </c>
      <c r="M24" s="107"/>
      <c r="N24" s="348"/>
      <c r="O24" s="128"/>
      <c r="P24" s="128"/>
      <c r="Q24" s="128"/>
      <c r="R24" s="128"/>
      <c r="S24" s="128"/>
      <c r="T24" s="393"/>
    </row>
    <row r="25" spans="1:20" ht="12.75">
      <c r="A25" s="492" t="s">
        <v>294</v>
      </c>
      <c r="B25" s="491" t="s">
        <v>366</v>
      </c>
      <c r="C25" s="490" t="s">
        <v>271</v>
      </c>
      <c r="D25" s="105">
        <f>E25+F25</f>
        <v>215</v>
      </c>
      <c r="E25" s="535">
        <v>50</v>
      </c>
      <c r="F25" s="106">
        <f t="shared" si="4"/>
        <v>165</v>
      </c>
      <c r="G25" s="519">
        <v>120</v>
      </c>
      <c r="H25" s="531"/>
      <c r="I25" s="513">
        <v>41</v>
      </c>
      <c r="J25" s="341">
        <v>64</v>
      </c>
      <c r="K25" s="318">
        <v>60</v>
      </c>
      <c r="L25" s="514"/>
      <c r="M25" s="107"/>
      <c r="N25" s="348"/>
      <c r="O25" s="128"/>
      <c r="P25" s="128"/>
      <c r="Q25" s="128"/>
      <c r="R25" s="128"/>
      <c r="S25" s="128"/>
      <c r="T25" s="393"/>
    </row>
    <row r="26" spans="1:20" ht="13.5" thickBot="1">
      <c r="A26" s="488" t="s">
        <v>295</v>
      </c>
      <c r="B26" s="491" t="s">
        <v>33</v>
      </c>
      <c r="C26" s="498" t="s">
        <v>365</v>
      </c>
      <c r="D26" s="122">
        <f>E26+F26</f>
        <v>414</v>
      </c>
      <c r="E26" s="536">
        <v>138</v>
      </c>
      <c r="F26" s="529">
        <f t="shared" si="4"/>
        <v>276</v>
      </c>
      <c r="G26" s="526">
        <v>30</v>
      </c>
      <c r="H26" s="530">
        <v>20</v>
      </c>
      <c r="I26" s="515">
        <v>50</v>
      </c>
      <c r="J26" s="516">
        <v>70</v>
      </c>
      <c r="K26" s="517">
        <v>62</v>
      </c>
      <c r="L26" s="518">
        <v>94</v>
      </c>
      <c r="M26" s="451"/>
      <c r="N26" s="452"/>
      <c r="O26" s="128"/>
      <c r="P26" s="128"/>
      <c r="Q26" s="128"/>
      <c r="R26" s="128"/>
      <c r="S26" s="128"/>
      <c r="T26" s="393"/>
    </row>
    <row r="27" spans="1:20" s="325" customFormat="1" ht="14.25" thickBot="1">
      <c r="A27" s="319" t="s">
        <v>34</v>
      </c>
      <c r="B27" s="323" t="s">
        <v>83</v>
      </c>
      <c r="C27" s="450" t="s">
        <v>376</v>
      </c>
      <c r="D27" s="324">
        <f>D28+D29+D30+D31+D32+D33+D34</f>
        <v>487</v>
      </c>
      <c r="E27" s="324">
        <f aca="true" t="shared" si="5" ref="E27:N27">E28+E29+E30+E31+E32+E33+E34</f>
        <v>163</v>
      </c>
      <c r="F27" s="324">
        <f t="shared" si="5"/>
        <v>324</v>
      </c>
      <c r="G27" s="324">
        <f t="shared" si="5"/>
        <v>179</v>
      </c>
      <c r="H27" s="324">
        <f t="shared" si="5"/>
        <v>0</v>
      </c>
      <c r="I27" s="324">
        <f t="shared" si="5"/>
        <v>98</v>
      </c>
      <c r="J27" s="324">
        <f t="shared" si="5"/>
        <v>0</v>
      </c>
      <c r="K27" s="324">
        <f t="shared" si="5"/>
        <v>0</v>
      </c>
      <c r="L27" s="324">
        <f t="shared" si="5"/>
        <v>105</v>
      </c>
      <c r="M27" s="324">
        <f t="shared" si="5"/>
        <v>121</v>
      </c>
      <c r="N27" s="324">
        <f t="shared" si="5"/>
        <v>0</v>
      </c>
      <c r="O27" s="394"/>
      <c r="P27" s="394"/>
      <c r="Q27" s="394"/>
      <c r="R27" s="394"/>
      <c r="S27" s="394"/>
      <c r="T27" s="395"/>
    </row>
    <row r="28" spans="1:20" ht="12.75">
      <c r="A28" s="447" t="s">
        <v>84</v>
      </c>
      <c r="B28" s="443" t="s">
        <v>85</v>
      </c>
      <c r="C28" s="300" t="s">
        <v>94</v>
      </c>
      <c r="D28" s="105">
        <f aca="true" t="shared" si="6" ref="D28:D33">E28+F28</f>
        <v>48</v>
      </c>
      <c r="E28" s="342">
        <v>16</v>
      </c>
      <c r="F28" s="106">
        <f t="shared" si="4"/>
        <v>32</v>
      </c>
      <c r="G28" s="326">
        <v>16</v>
      </c>
      <c r="H28" s="331"/>
      <c r="I28" s="105">
        <v>32</v>
      </c>
      <c r="J28" s="342"/>
      <c r="K28" s="105"/>
      <c r="L28" s="339"/>
      <c r="M28" s="105"/>
      <c r="N28" s="351"/>
      <c r="O28" s="126"/>
      <c r="P28" s="126"/>
      <c r="Q28" s="127"/>
      <c r="R28" s="127"/>
      <c r="S28" s="127"/>
      <c r="T28" s="396"/>
    </row>
    <row r="29" spans="1:20" ht="12.75">
      <c r="A29" s="448" t="s">
        <v>86</v>
      </c>
      <c r="B29" s="444" t="s">
        <v>53</v>
      </c>
      <c r="C29" s="300" t="s">
        <v>65</v>
      </c>
      <c r="D29" s="105">
        <f>E29+F29</f>
        <v>102</v>
      </c>
      <c r="E29" s="343">
        <v>34</v>
      </c>
      <c r="F29" s="106">
        <f t="shared" si="4"/>
        <v>68</v>
      </c>
      <c r="G29" s="138">
        <v>23</v>
      </c>
      <c r="H29" s="332"/>
      <c r="I29" s="107"/>
      <c r="J29" s="343"/>
      <c r="K29" s="115"/>
      <c r="L29" s="337"/>
      <c r="M29" s="107">
        <v>68</v>
      </c>
      <c r="N29" s="348"/>
      <c r="O29" s="126"/>
      <c r="P29" s="126"/>
      <c r="Q29" s="127"/>
      <c r="R29" s="127"/>
      <c r="S29" s="127"/>
      <c r="T29" s="396"/>
    </row>
    <row r="30" spans="1:20" ht="12.75">
      <c r="A30" s="448" t="s">
        <v>87</v>
      </c>
      <c r="B30" s="444" t="s">
        <v>88</v>
      </c>
      <c r="C30" s="282" t="s">
        <v>94</v>
      </c>
      <c r="D30" s="105">
        <f t="shared" si="6"/>
        <v>48</v>
      </c>
      <c r="E30" s="343">
        <v>16</v>
      </c>
      <c r="F30" s="106">
        <f t="shared" si="4"/>
        <v>32</v>
      </c>
      <c r="G30" s="138">
        <v>10</v>
      </c>
      <c r="H30" s="332"/>
      <c r="I30" s="107">
        <v>32</v>
      </c>
      <c r="J30" s="348"/>
      <c r="K30" s="115"/>
      <c r="L30" s="337"/>
      <c r="M30" s="107"/>
      <c r="N30" s="348"/>
      <c r="O30" s="126"/>
      <c r="P30" s="126"/>
      <c r="Q30" s="127"/>
      <c r="R30" s="127"/>
      <c r="S30" s="127"/>
      <c r="T30" s="396"/>
    </row>
    <row r="31" spans="1:20" ht="12.75">
      <c r="A31" s="448" t="s">
        <v>89</v>
      </c>
      <c r="B31" s="445" t="s">
        <v>166</v>
      </c>
      <c r="C31" s="282" t="s">
        <v>94</v>
      </c>
      <c r="D31" s="105">
        <f t="shared" si="6"/>
        <v>51</v>
      </c>
      <c r="E31" s="344">
        <v>17</v>
      </c>
      <c r="F31" s="106">
        <f t="shared" si="4"/>
        <v>34</v>
      </c>
      <c r="G31" s="138">
        <v>24</v>
      </c>
      <c r="H31" s="332"/>
      <c r="I31" s="107">
        <v>34</v>
      </c>
      <c r="J31" s="344"/>
      <c r="K31" s="108"/>
      <c r="L31" s="332"/>
      <c r="M31" s="107"/>
      <c r="N31" s="348"/>
      <c r="O31" s="126"/>
      <c r="P31" s="127"/>
      <c r="Q31" s="127"/>
      <c r="R31" s="127"/>
      <c r="S31" s="127"/>
      <c r="T31" s="396"/>
    </row>
    <row r="32" spans="1:20" ht="12.75">
      <c r="A32" s="448" t="s">
        <v>90</v>
      </c>
      <c r="B32" s="444" t="s">
        <v>54</v>
      </c>
      <c r="C32" s="300" t="s">
        <v>65</v>
      </c>
      <c r="D32" s="105">
        <f t="shared" si="6"/>
        <v>57</v>
      </c>
      <c r="E32" s="343">
        <v>19</v>
      </c>
      <c r="F32" s="106">
        <f t="shared" si="4"/>
        <v>38</v>
      </c>
      <c r="G32" s="138">
        <v>22</v>
      </c>
      <c r="H32" s="332"/>
      <c r="I32" s="107"/>
      <c r="J32" s="348"/>
      <c r="K32" s="107"/>
      <c r="L32" s="353">
        <v>38</v>
      </c>
      <c r="M32" s="107"/>
      <c r="N32" s="348"/>
      <c r="O32" s="126"/>
      <c r="P32" s="126"/>
      <c r="Q32" s="127"/>
      <c r="R32" s="127"/>
      <c r="S32" s="127"/>
      <c r="T32" s="396"/>
    </row>
    <row r="33" spans="1:20" ht="12.75">
      <c r="A33" s="448" t="s">
        <v>194</v>
      </c>
      <c r="B33" s="444" t="s">
        <v>371</v>
      </c>
      <c r="C33" s="282" t="s">
        <v>375</v>
      </c>
      <c r="D33" s="107">
        <f t="shared" si="6"/>
        <v>101</v>
      </c>
      <c r="E33" s="343">
        <v>34</v>
      </c>
      <c r="F33" s="108">
        <f t="shared" si="4"/>
        <v>67</v>
      </c>
      <c r="G33" s="138">
        <v>57</v>
      </c>
      <c r="H33" s="332"/>
      <c r="I33" s="107"/>
      <c r="J33" s="348"/>
      <c r="K33" s="115"/>
      <c r="L33" s="337">
        <v>67</v>
      </c>
      <c r="M33" s="107"/>
      <c r="N33" s="348"/>
      <c r="O33" s="126"/>
      <c r="P33" s="126"/>
      <c r="Q33" s="127"/>
      <c r="R33" s="127"/>
      <c r="S33" s="127"/>
      <c r="T33" s="396"/>
    </row>
    <row r="34" spans="1:20" s="113" customFormat="1" ht="17.25" customHeight="1" thickBot="1">
      <c r="A34" s="449" t="s">
        <v>218</v>
      </c>
      <c r="B34" s="446" t="s">
        <v>269</v>
      </c>
      <c r="C34" s="282" t="s">
        <v>65</v>
      </c>
      <c r="D34" s="105">
        <f>E34+F34</f>
        <v>80</v>
      </c>
      <c r="E34" s="419">
        <v>27</v>
      </c>
      <c r="F34" s="106">
        <f>I34+J34+K34+L34+M34+N34</f>
        <v>53</v>
      </c>
      <c r="G34" s="537">
        <v>27</v>
      </c>
      <c r="H34" s="339"/>
      <c r="I34" s="105"/>
      <c r="J34" s="351"/>
      <c r="K34" s="105"/>
      <c r="L34" s="339"/>
      <c r="M34" s="105">
        <v>53</v>
      </c>
      <c r="N34" s="351"/>
      <c r="O34" s="133"/>
      <c r="P34" s="133"/>
      <c r="Q34" s="133"/>
      <c r="R34" s="133"/>
      <c r="S34" s="133"/>
      <c r="T34" s="397"/>
    </row>
    <row r="35" spans="1:20" s="325" customFormat="1" ht="14.25" thickBot="1">
      <c r="A35" s="319" t="s">
        <v>35</v>
      </c>
      <c r="B35" s="323" t="s">
        <v>91</v>
      </c>
      <c r="C35" s="450" t="s">
        <v>372</v>
      </c>
      <c r="D35" s="324">
        <f>D36</f>
        <v>513</v>
      </c>
      <c r="E35" s="453">
        <f aca="true" t="shared" si="7" ref="E35:N35">E36</f>
        <v>157</v>
      </c>
      <c r="F35" s="324">
        <f t="shared" si="7"/>
        <v>356</v>
      </c>
      <c r="G35" s="544">
        <f t="shared" si="7"/>
        <v>167</v>
      </c>
      <c r="H35" s="464"/>
      <c r="I35" s="330">
        <f t="shared" si="7"/>
        <v>50</v>
      </c>
      <c r="J35" s="454">
        <f t="shared" si="7"/>
        <v>70</v>
      </c>
      <c r="K35" s="324">
        <f t="shared" si="7"/>
        <v>60</v>
      </c>
      <c r="L35" s="453">
        <f t="shared" si="7"/>
        <v>19</v>
      </c>
      <c r="M35" s="324">
        <f t="shared" si="7"/>
        <v>157</v>
      </c>
      <c r="N35" s="453">
        <f t="shared" si="7"/>
        <v>0</v>
      </c>
      <c r="O35" s="394"/>
      <c r="P35" s="394"/>
      <c r="Q35" s="394"/>
      <c r="R35" s="394"/>
      <c r="S35" s="394"/>
      <c r="T35" s="395"/>
    </row>
    <row r="36" spans="1:20" s="113" customFormat="1" ht="14.25" thickBot="1">
      <c r="A36" s="101" t="s">
        <v>36</v>
      </c>
      <c r="B36" s="409" t="s">
        <v>37</v>
      </c>
      <c r="C36" s="455" t="s">
        <v>372</v>
      </c>
      <c r="D36" s="111">
        <f>D37+D43+D48</f>
        <v>513</v>
      </c>
      <c r="E36" s="458">
        <f>E37+E43+E48</f>
        <v>157</v>
      </c>
      <c r="F36" s="111">
        <f>F37+F43+F48</f>
        <v>356</v>
      </c>
      <c r="G36" s="538">
        <f aca="true" t="shared" si="8" ref="G36:N36">G37+G43+G48</f>
        <v>167</v>
      </c>
      <c r="H36" s="352"/>
      <c r="I36" s="112">
        <f t="shared" si="8"/>
        <v>50</v>
      </c>
      <c r="J36" s="459">
        <f t="shared" si="8"/>
        <v>70</v>
      </c>
      <c r="K36" s="111">
        <f t="shared" si="8"/>
        <v>60</v>
      </c>
      <c r="L36" s="458">
        <f t="shared" si="8"/>
        <v>19</v>
      </c>
      <c r="M36" s="111">
        <f t="shared" si="8"/>
        <v>157</v>
      </c>
      <c r="N36" s="458">
        <f t="shared" si="8"/>
        <v>0</v>
      </c>
      <c r="O36" s="132"/>
      <c r="P36" s="133"/>
      <c r="Q36" s="133"/>
      <c r="R36" s="133"/>
      <c r="S36" s="133"/>
      <c r="T36" s="397"/>
    </row>
    <row r="37" spans="1:20" s="113" customFormat="1" ht="39" thickBot="1">
      <c r="A37" s="101" t="s">
        <v>38</v>
      </c>
      <c r="B37" s="211" t="s">
        <v>266</v>
      </c>
      <c r="C37" s="299" t="s">
        <v>270</v>
      </c>
      <c r="D37" s="456">
        <f>D38+D39+D40</f>
        <v>223</v>
      </c>
      <c r="E37" s="456">
        <f>E38+E39+E40</f>
        <v>67</v>
      </c>
      <c r="F37" s="456">
        <f>F38+F39+F40</f>
        <v>156</v>
      </c>
      <c r="G37" s="456">
        <f>G38+G39+G40</f>
        <v>77</v>
      </c>
      <c r="H37" s="463"/>
      <c r="I37" s="457">
        <f>I38+I39+I40</f>
        <v>50</v>
      </c>
      <c r="J37" s="457">
        <f>J38+J39+J40</f>
        <v>70</v>
      </c>
      <c r="K37" s="457">
        <f>K38+K39+K40</f>
        <v>0</v>
      </c>
      <c r="L37" s="457">
        <f>L38+L39+L40</f>
        <v>0</v>
      </c>
      <c r="M37" s="457">
        <f>M38+M39+M40</f>
        <v>36</v>
      </c>
      <c r="N37" s="463">
        <f>N38+N39</f>
        <v>0</v>
      </c>
      <c r="O37" s="132"/>
      <c r="P37" s="133"/>
      <c r="Q37" s="133"/>
      <c r="R37" s="133"/>
      <c r="S37" s="133"/>
      <c r="T37" s="397"/>
    </row>
    <row r="38" spans="1:20" ht="19.5" customHeight="1">
      <c r="A38" s="382" t="s">
        <v>39</v>
      </c>
      <c r="B38" s="410" t="s">
        <v>174</v>
      </c>
      <c r="C38" s="361" t="s">
        <v>65</v>
      </c>
      <c r="D38" s="105">
        <f>E38+F38</f>
        <v>70</v>
      </c>
      <c r="E38" s="420">
        <v>20</v>
      </c>
      <c r="F38" s="106">
        <f>I38+J38+K38+L38+M38+N38</f>
        <v>50</v>
      </c>
      <c r="G38" s="326">
        <v>25</v>
      </c>
      <c r="H38" s="331"/>
      <c r="I38" s="107">
        <v>50</v>
      </c>
      <c r="J38" s="348"/>
      <c r="K38" s="356"/>
      <c r="L38" s="354"/>
      <c r="M38" s="107"/>
      <c r="N38" s="348"/>
      <c r="O38" s="126"/>
      <c r="P38" s="127"/>
      <c r="Q38" s="127"/>
      <c r="R38" s="127"/>
      <c r="S38" s="127"/>
      <c r="T38" s="396"/>
    </row>
    <row r="39" spans="1:20" ht="25.5">
      <c r="A39" s="383" t="s">
        <v>171</v>
      </c>
      <c r="B39" s="411" t="s">
        <v>267</v>
      </c>
      <c r="C39" s="361" t="s">
        <v>65</v>
      </c>
      <c r="D39" s="105">
        <f>E39+F39</f>
        <v>100</v>
      </c>
      <c r="E39" s="343">
        <v>30</v>
      </c>
      <c r="F39" s="106">
        <f>I39+J39+K39+L39+M39+N39</f>
        <v>70</v>
      </c>
      <c r="G39" s="138">
        <v>35</v>
      </c>
      <c r="H39" s="332"/>
      <c r="I39" s="107"/>
      <c r="J39" s="348">
        <v>70</v>
      </c>
      <c r="K39" s="107"/>
      <c r="L39" s="353"/>
      <c r="M39" s="115"/>
      <c r="N39" s="348"/>
      <c r="O39" s="126"/>
      <c r="P39" s="127"/>
      <c r="Q39" s="127"/>
      <c r="R39" s="127"/>
      <c r="S39" s="127"/>
      <c r="T39" s="396"/>
    </row>
    <row r="40" spans="1:20" ht="12.75">
      <c r="A40" s="383" t="s">
        <v>368</v>
      </c>
      <c r="B40" s="412" t="s">
        <v>300</v>
      </c>
      <c r="C40" s="361" t="s">
        <v>65</v>
      </c>
      <c r="D40" s="105">
        <f>E40+F40</f>
        <v>53</v>
      </c>
      <c r="E40" s="105">
        <v>17</v>
      </c>
      <c r="F40" s="106">
        <f>I40+J40+K40+L40+M40+N40</f>
        <v>36</v>
      </c>
      <c r="G40" s="548">
        <v>17</v>
      </c>
      <c r="H40" s="331"/>
      <c r="I40" s="105"/>
      <c r="J40" s="351"/>
      <c r="K40" s="552"/>
      <c r="L40" s="550"/>
      <c r="M40" s="553">
        <v>36</v>
      </c>
      <c r="N40" s="351"/>
      <c r="O40" s="126"/>
      <c r="P40" s="127"/>
      <c r="Q40" s="127"/>
      <c r="R40" s="127"/>
      <c r="S40" s="127"/>
      <c r="T40" s="396"/>
    </row>
    <row r="41" spans="1:20" ht="12.75">
      <c r="A41" s="109" t="s">
        <v>40</v>
      </c>
      <c r="B41" s="304" t="s">
        <v>2</v>
      </c>
      <c r="C41" s="490" t="s">
        <v>361</v>
      </c>
      <c r="D41" s="105"/>
      <c r="E41" s="342"/>
      <c r="F41" s="106">
        <f>I41+J41+K41+L41+M41+N41</f>
        <v>288</v>
      </c>
      <c r="G41" s="405"/>
      <c r="H41" s="331"/>
      <c r="I41" s="114"/>
      <c r="J41" s="342">
        <v>144</v>
      </c>
      <c r="K41" s="553"/>
      <c r="L41" s="550">
        <v>108</v>
      </c>
      <c r="M41" s="553">
        <v>36</v>
      </c>
      <c r="N41" s="342"/>
      <c r="O41" s="126"/>
      <c r="P41" s="127"/>
      <c r="Q41" s="127"/>
      <c r="R41" s="127"/>
      <c r="S41" s="127"/>
      <c r="T41" s="396"/>
    </row>
    <row r="42" spans="1:20" ht="13.5" thickBot="1">
      <c r="A42" s="119" t="s">
        <v>41</v>
      </c>
      <c r="B42" s="206" t="s">
        <v>3</v>
      </c>
      <c r="C42" s="282" t="s">
        <v>272</v>
      </c>
      <c r="D42" s="120"/>
      <c r="E42" s="345"/>
      <c r="F42" s="106">
        <f>I42+J42+K42+L42+M42+N42</f>
        <v>324</v>
      </c>
      <c r="G42" s="539"/>
      <c r="H42" s="333"/>
      <c r="I42" s="121"/>
      <c r="J42" s="345"/>
      <c r="K42" s="121"/>
      <c r="L42" s="355"/>
      <c r="M42" s="121">
        <v>72</v>
      </c>
      <c r="N42" s="345">
        <v>252</v>
      </c>
      <c r="O42" s="126"/>
      <c r="P42" s="127"/>
      <c r="Q42" s="127"/>
      <c r="R42" s="127"/>
      <c r="S42" s="127"/>
      <c r="T42" s="396"/>
    </row>
    <row r="43" spans="1:20" s="113" customFormat="1" ht="19.5" customHeight="1" thickBot="1">
      <c r="A43" s="101" t="s">
        <v>57</v>
      </c>
      <c r="B43" s="211" t="s">
        <v>176</v>
      </c>
      <c r="C43" s="299" t="s">
        <v>270</v>
      </c>
      <c r="D43" s="111">
        <f>D44+D45</f>
        <v>170</v>
      </c>
      <c r="E43" s="112">
        <f>E44+E45</f>
        <v>50</v>
      </c>
      <c r="F43" s="111">
        <f>F44+F45</f>
        <v>120</v>
      </c>
      <c r="G43" s="538">
        <f aca="true" t="shared" si="9" ref="G43:N43">G44+G45</f>
        <v>55</v>
      </c>
      <c r="H43" s="112"/>
      <c r="I43" s="111">
        <f t="shared" si="9"/>
        <v>0</v>
      </c>
      <c r="J43" s="112">
        <f t="shared" si="9"/>
        <v>0</v>
      </c>
      <c r="K43" s="111">
        <f t="shared" si="9"/>
        <v>60</v>
      </c>
      <c r="L43" s="112">
        <f t="shared" si="9"/>
        <v>19</v>
      </c>
      <c r="M43" s="111">
        <f t="shared" si="9"/>
        <v>41</v>
      </c>
      <c r="N43" s="352">
        <f t="shared" si="9"/>
        <v>0</v>
      </c>
      <c r="O43" s="132"/>
      <c r="P43" s="133"/>
      <c r="Q43" s="133"/>
      <c r="R43" s="133"/>
      <c r="S43" s="133"/>
      <c r="T43" s="397"/>
    </row>
    <row r="44" spans="1:20" ht="18.75" customHeight="1">
      <c r="A44" s="382" t="s">
        <v>58</v>
      </c>
      <c r="B44" s="412" t="s">
        <v>177</v>
      </c>
      <c r="C44" s="380" t="s">
        <v>273</v>
      </c>
      <c r="D44" s="105">
        <f>E44+F44</f>
        <v>99</v>
      </c>
      <c r="E44" s="421">
        <v>20</v>
      </c>
      <c r="F44" s="106">
        <f>I44+J44+K44+L44+M44+N44</f>
        <v>79</v>
      </c>
      <c r="G44" s="540">
        <v>35</v>
      </c>
      <c r="H44" s="335"/>
      <c r="I44" s="107"/>
      <c r="J44" s="348"/>
      <c r="K44" s="107">
        <v>60</v>
      </c>
      <c r="L44" s="334">
        <v>19</v>
      </c>
      <c r="M44" s="107"/>
      <c r="N44" s="348"/>
      <c r="O44" s="126"/>
      <c r="P44" s="127"/>
      <c r="Q44" s="127"/>
      <c r="R44" s="127"/>
      <c r="S44" s="127"/>
      <c r="T44" s="396"/>
    </row>
    <row r="45" spans="1:20" ht="18.75" customHeight="1">
      <c r="A45" s="382" t="s">
        <v>58</v>
      </c>
      <c r="B45" s="411" t="s">
        <v>179</v>
      </c>
      <c r="C45" s="300" t="s">
        <v>65</v>
      </c>
      <c r="D45" s="105">
        <f>E45+F45</f>
        <v>71</v>
      </c>
      <c r="E45" s="343">
        <v>30</v>
      </c>
      <c r="F45" s="106">
        <f>I45+J45+K45+L45+M45+N45</f>
        <v>41</v>
      </c>
      <c r="G45" s="138">
        <v>20</v>
      </c>
      <c r="H45" s="332"/>
      <c r="I45" s="107"/>
      <c r="J45" s="348"/>
      <c r="K45" s="107"/>
      <c r="L45" s="353"/>
      <c r="M45" s="107">
        <v>41</v>
      </c>
      <c r="N45" s="348"/>
      <c r="O45" s="126"/>
      <c r="P45" s="127"/>
      <c r="Q45" s="127"/>
      <c r="R45" s="127"/>
      <c r="S45" s="127"/>
      <c r="T45" s="396"/>
    </row>
    <row r="46" spans="1:20" ht="12.75">
      <c r="A46" s="110" t="s">
        <v>42</v>
      </c>
      <c r="B46" s="304" t="s">
        <v>2</v>
      </c>
      <c r="C46" s="282" t="s">
        <v>272</v>
      </c>
      <c r="D46" s="107"/>
      <c r="E46" s="342"/>
      <c r="F46" s="106">
        <f>I46+J46+K46+L46+M46+N46</f>
        <v>216</v>
      </c>
      <c r="G46" s="405"/>
      <c r="H46" s="331"/>
      <c r="I46" s="114"/>
      <c r="J46" s="342"/>
      <c r="K46" s="114"/>
      <c r="L46" s="550">
        <v>108</v>
      </c>
      <c r="M46" s="551">
        <v>108</v>
      </c>
      <c r="N46" s="343"/>
      <c r="O46" s="126"/>
      <c r="P46" s="127"/>
      <c r="Q46" s="127"/>
      <c r="R46" s="127"/>
      <c r="S46" s="127"/>
      <c r="T46" s="396"/>
    </row>
    <row r="47" spans="1:20" ht="13.5" thickBot="1">
      <c r="A47" s="119" t="s">
        <v>43</v>
      </c>
      <c r="B47" s="206" t="s">
        <v>3</v>
      </c>
      <c r="C47" s="282" t="s">
        <v>94</v>
      </c>
      <c r="D47" s="122"/>
      <c r="E47" s="346"/>
      <c r="F47" s="106">
        <f>I47+J47+K47+L47+M47+N47</f>
        <v>252</v>
      </c>
      <c r="G47" s="541"/>
      <c r="H47" s="335"/>
      <c r="I47" s="123"/>
      <c r="J47" s="346"/>
      <c r="K47" s="121"/>
      <c r="L47" s="355"/>
      <c r="M47" s="563"/>
      <c r="N47" s="562">
        <v>252</v>
      </c>
      <c r="O47" s="126"/>
      <c r="P47" s="127"/>
      <c r="Q47" s="127"/>
      <c r="R47" s="127"/>
      <c r="S47" s="127"/>
      <c r="T47" s="396"/>
    </row>
    <row r="48" spans="1:20" ht="33" customHeight="1" thickBot="1">
      <c r="A48" s="101" t="s">
        <v>59</v>
      </c>
      <c r="B48" s="211" t="s">
        <v>183</v>
      </c>
      <c r="C48" s="299" t="s">
        <v>270</v>
      </c>
      <c r="D48" s="111">
        <f>D49</f>
        <v>120</v>
      </c>
      <c r="E48" s="112">
        <f>E49</f>
        <v>40</v>
      </c>
      <c r="F48" s="111">
        <f>F49</f>
        <v>80</v>
      </c>
      <c r="G48" s="538">
        <f aca="true" t="shared" si="10" ref="G48:N48">G49</f>
        <v>35</v>
      </c>
      <c r="H48" s="112"/>
      <c r="I48" s="111">
        <f t="shared" si="10"/>
        <v>0</v>
      </c>
      <c r="J48" s="112">
        <f t="shared" si="10"/>
        <v>0</v>
      </c>
      <c r="K48" s="111">
        <f t="shared" si="10"/>
        <v>0</v>
      </c>
      <c r="L48" s="112">
        <f t="shared" si="10"/>
        <v>0</v>
      </c>
      <c r="M48" s="111">
        <f t="shared" si="10"/>
        <v>80</v>
      </c>
      <c r="N48" s="352">
        <f t="shared" si="10"/>
        <v>0</v>
      </c>
      <c r="O48" s="126"/>
      <c r="P48" s="127"/>
      <c r="Q48" s="127"/>
      <c r="R48" s="127"/>
      <c r="S48" s="127"/>
      <c r="T48" s="396"/>
    </row>
    <row r="49" spans="1:20" ht="25.5">
      <c r="A49" s="382" t="s">
        <v>60</v>
      </c>
      <c r="B49" s="412" t="s">
        <v>268</v>
      </c>
      <c r="C49" s="300" t="s">
        <v>65</v>
      </c>
      <c r="D49" s="105">
        <f>E49+F49</f>
        <v>120</v>
      </c>
      <c r="E49" s="342">
        <v>40</v>
      </c>
      <c r="F49" s="106">
        <f aca="true" t="shared" si="11" ref="F49:F54">I49+J49+K49+L49+M49+N49</f>
        <v>80</v>
      </c>
      <c r="G49" s="405">
        <v>35</v>
      </c>
      <c r="H49" s="331"/>
      <c r="I49" s="107"/>
      <c r="J49" s="348"/>
      <c r="K49" s="107"/>
      <c r="L49" s="337"/>
      <c r="M49" s="114">
        <v>80</v>
      </c>
      <c r="N49" s="348"/>
      <c r="O49" s="126"/>
      <c r="P49" s="127"/>
      <c r="Q49" s="127"/>
      <c r="R49" s="127"/>
      <c r="S49" s="127"/>
      <c r="T49" s="396"/>
    </row>
    <row r="50" spans="1:20" s="128" customFormat="1" ht="21.75" customHeight="1" hidden="1">
      <c r="A50" s="208"/>
      <c r="B50" s="413"/>
      <c r="C50" s="125"/>
      <c r="D50" s="124"/>
      <c r="E50" s="347"/>
      <c r="F50" s="106">
        <f t="shared" si="11"/>
        <v>0</v>
      </c>
      <c r="G50" s="336"/>
      <c r="H50" s="336"/>
      <c r="I50" s="124"/>
      <c r="J50" s="347"/>
      <c r="K50" s="124"/>
      <c r="L50" s="336"/>
      <c r="M50" s="124"/>
      <c r="N50" s="347"/>
      <c r="O50" s="126"/>
      <c r="P50" s="127"/>
      <c r="Q50" s="127"/>
      <c r="R50" s="127"/>
      <c r="S50" s="127"/>
      <c r="T50" s="396"/>
    </row>
    <row r="51" spans="1:20" s="128" customFormat="1" ht="14.25" customHeight="1" hidden="1">
      <c r="A51" s="110"/>
      <c r="B51" s="414"/>
      <c r="C51" s="117"/>
      <c r="D51" s="108"/>
      <c r="E51" s="343"/>
      <c r="F51" s="106">
        <f t="shared" si="11"/>
        <v>0</v>
      </c>
      <c r="G51" s="332"/>
      <c r="H51" s="332"/>
      <c r="I51" s="115"/>
      <c r="J51" s="343"/>
      <c r="K51" s="115"/>
      <c r="L51" s="353"/>
      <c r="M51" s="115"/>
      <c r="N51" s="343"/>
      <c r="O51" s="126"/>
      <c r="P51" s="127"/>
      <c r="Q51" s="127"/>
      <c r="R51" s="127"/>
      <c r="S51" s="127"/>
      <c r="T51" s="396"/>
    </row>
    <row r="52" spans="1:20" ht="12.75" customHeight="1" hidden="1">
      <c r="A52" s="176"/>
      <c r="B52" s="415"/>
      <c r="C52" s="283"/>
      <c r="D52" s="107"/>
      <c r="E52" s="348"/>
      <c r="F52" s="106">
        <f t="shared" si="11"/>
        <v>0</v>
      </c>
      <c r="G52" s="337"/>
      <c r="H52" s="337"/>
      <c r="I52" s="107"/>
      <c r="J52" s="348"/>
      <c r="K52" s="107"/>
      <c r="L52" s="337"/>
      <c r="M52" s="107"/>
      <c r="N52" s="348"/>
      <c r="O52" s="127"/>
      <c r="P52" s="127"/>
      <c r="Q52" s="127"/>
      <c r="R52" s="127"/>
      <c r="S52" s="127"/>
      <c r="T52" s="396"/>
    </row>
    <row r="53" spans="1:20" ht="12.75">
      <c r="A53" s="110" t="s">
        <v>159</v>
      </c>
      <c r="B53" s="304" t="s">
        <v>2</v>
      </c>
      <c r="C53" s="282" t="s">
        <v>94</v>
      </c>
      <c r="D53" s="129"/>
      <c r="E53" s="349"/>
      <c r="F53" s="106">
        <f t="shared" si="11"/>
        <v>72</v>
      </c>
      <c r="G53" s="542"/>
      <c r="H53" s="338"/>
      <c r="I53" s="129"/>
      <c r="J53" s="349"/>
      <c r="K53" s="129"/>
      <c r="L53" s="338"/>
      <c r="M53" s="105">
        <v>72</v>
      </c>
      <c r="N53" s="349"/>
      <c r="O53" s="127"/>
      <c r="P53" s="127"/>
      <c r="Q53" s="127"/>
      <c r="R53" s="127"/>
      <c r="S53" s="127"/>
      <c r="T53" s="396"/>
    </row>
    <row r="54" spans="1:20" ht="13.5" thickBot="1">
      <c r="A54" s="119" t="s">
        <v>160</v>
      </c>
      <c r="B54" s="206" t="s">
        <v>3</v>
      </c>
      <c r="C54" s="282" t="s">
        <v>94</v>
      </c>
      <c r="D54" s="130"/>
      <c r="E54" s="350"/>
      <c r="F54" s="106">
        <f t="shared" si="11"/>
        <v>252</v>
      </c>
      <c r="G54" s="543"/>
      <c r="H54" s="99"/>
      <c r="I54" s="130"/>
      <c r="J54" s="350"/>
      <c r="K54" s="130"/>
      <c r="L54" s="99"/>
      <c r="M54" s="478"/>
      <c r="N54" s="547">
        <v>252</v>
      </c>
      <c r="O54" s="127"/>
      <c r="P54" s="127"/>
      <c r="Q54" s="127"/>
      <c r="R54" s="127"/>
      <c r="S54" s="127"/>
      <c r="T54" s="396"/>
    </row>
    <row r="55" spans="1:20" s="325" customFormat="1" ht="14.25" thickBot="1">
      <c r="A55" s="319" t="s">
        <v>44</v>
      </c>
      <c r="B55" s="320" t="s">
        <v>31</v>
      </c>
      <c r="C55" s="358" t="s">
        <v>274</v>
      </c>
      <c r="D55" s="324">
        <f>D56</f>
        <v>80</v>
      </c>
      <c r="E55" s="330">
        <f>E56</f>
        <v>40</v>
      </c>
      <c r="F55" s="324">
        <f>F56</f>
        <v>40</v>
      </c>
      <c r="G55" s="544">
        <f aca="true" t="shared" si="12" ref="G55:N55">G56</f>
        <v>40</v>
      </c>
      <c r="H55" s="330"/>
      <c r="I55" s="324">
        <f t="shared" si="12"/>
        <v>0</v>
      </c>
      <c r="J55" s="330">
        <f t="shared" si="12"/>
        <v>0</v>
      </c>
      <c r="K55" s="324">
        <f t="shared" si="12"/>
        <v>0</v>
      </c>
      <c r="L55" s="330">
        <f t="shared" si="12"/>
        <v>30</v>
      </c>
      <c r="M55" s="324">
        <f t="shared" si="12"/>
        <v>10</v>
      </c>
      <c r="N55" s="464">
        <f t="shared" si="12"/>
        <v>0</v>
      </c>
      <c r="O55" s="398"/>
      <c r="P55" s="398"/>
      <c r="Q55" s="398"/>
      <c r="R55" s="398"/>
      <c r="S55" s="398"/>
      <c r="T55" s="399"/>
    </row>
    <row r="56" spans="1:20" ht="13.5" thickBot="1">
      <c r="A56" s="119" t="s">
        <v>246</v>
      </c>
      <c r="B56" s="131" t="s">
        <v>31</v>
      </c>
      <c r="C56" s="282" t="s">
        <v>272</v>
      </c>
      <c r="D56" s="105">
        <f>E56+F56</f>
        <v>80</v>
      </c>
      <c r="E56" s="351">
        <v>40</v>
      </c>
      <c r="F56" s="106">
        <f>L56+M56</f>
        <v>40</v>
      </c>
      <c r="G56" s="545">
        <v>40</v>
      </c>
      <c r="H56" s="339"/>
      <c r="I56" s="105"/>
      <c r="J56" s="351"/>
      <c r="K56" s="105"/>
      <c r="L56" s="339">
        <v>30</v>
      </c>
      <c r="M56" s="221">
        <v>10</v>
      </c>
      <c r="N56" s="351"/>
      <c r="O56" s="128"/>
      <c r="P56" s="128"/>
      <c r="Q56" s="128"/>
      <c r="R56" s="128"/>
      <c r="S56" s="128"/>
      <c r="T56" s="393"/>
    </row>
    <row r="57" spans="1:20" s="398" customFormat="1" ht="14.25" thickBot="1">
      <c r="A57" s="319"/>
      <c r="B57" s="408" t="s">
        <v>197</v>
      </c>
      <c r="C57" s="358" t="s">
        <v>388</v>
      </c>
      <c r="D57" s="324">
        <f>D11+D27+D35+D55</f>
        <v>4094</v>
      </c>
      <c r="E57" s="330">
        <f>E11+E27+E35+E55</f>
        <v>1322</v>
      </c>
      <c r="F57" s="324">
        <f>F11+F27+F35+F55</f>
        <v>2772</v>
      </c>
      <c r="G57" s="330">
        <f>G11+G27+G35+G55</f>
        <v>1096</v>
      </c>
      <c r="H57" s="330"/>
      <c r="I57" s="324">
        <f aca="true" t="shared" si="13" ref="I57:N57">I11+I27+I35+I55</f>
        <v>612</v>
      </c>
      <c r="J57" s="330">
        <f t="shared" si="13"/>
        <v>684</v>
      </c>
      <c r="K57" s="324">
        <f t="shared" si="13"/>
        <v>612</v>
      </c>
      <c r="L57" s="330">
        <f t="shared" si="13"/>
        <v>576</v>
      </c>
      <c r="M57" s="324">
        <f t="shared" si="13"/>
        <v>288</v>
      </c>
      <c r="N57" s="464">
        <f t="shared" si="13"/>
        <v>0</v>
      </c>
      <c r="O57" s="394"/>
      <c r="P57" s="394"/>
      <c r="Q57" s="394"/>
      <c r="R57" s="394"/>
      <c r="S57" s="394"/>
      <c r="T57" s="395"/>
    </row>
    <row r="58" spans="1:20" s="137" customFormat="1" ht="13.5" thickBot="1">
      <c r="A58" s="209" t="s">
        <v>66</v>
      </c>
      <c r="B58" s="210" t="s">
        <v>5</v>
      </c>
      <c r="C58" s="112"/>
      <c r="D58" s="111"/>
      <c r="E58" s="352"/>
      <c r="F58" s="111"/>
      <c r="G58" s="340"/>
      <c r="H58" s="340"/>
      <c r="I58" s="111"/>
      <c r="J58" s="352"/>
      <c r="K58" s="111"/>
      <c r="L58" s="340"/>
      <c r="M58" s="111"/>
      <c r="N58" s="352" t="s">
        <v>374</v>
      </c>
      <c r="O58" s="135"/>
      <c r="P58" s="136"/>
      <c r="Q58" s="136"/>
      <c r="R58" s="136"/>
      <c r="S58" s="136"/>
      <c r="T58" s="400"/>
    </row>
    <row r="59" spans="1:20" s="365" customFormat="1" ht="12.75">
      <c r="A59" s="673" t="s">
        <v>302</v>
      </c>
      <c r="B59" s="674"/>
      <c r="C59" s="674"/>
      <c r="D59" s="675"/>
      <c r="E59" s="679" t="s">
        <v>11</v>
      </c>
      <c r="F59" s="682" t="s">
        <v>45</v>
      </c>
      <c r="G59" s="683"/>
      <c r="H59" s="477"/>
      <c r="I59" s="326">
        <v>13</v>
      </c>
      <c r="J59" s="326">
        <v>11</v>
      </c>
      <c r="K59" s="327">
        <v>12</v>
      </c>
      <c r="L59" s="327">
        <v>11</v>
      </c>
      <c r="M59" s="327">
        <v>6</v>
      </c>
      <c r="N59" s="118">
        <v>0</v>
      </c>
      <c r="O59" s="401"/>
      <c r="P59" s="401"/>
      <c r="Q59" s="401"/>
      <c r="R59" s="401"/>
      <c r="S59" s="401"/>
      <c r="T59" s="402"/>
    </row>
    <row r="60" spans="1:20" s="365" customFormat="1" ht="12.75">
      <c r="A60" s="676"/>
      <c r="B60" s="677"/>
      <c r="C60" s="677"/>
      <c r="D60" s="678"/>
      <c r="E60" s="680"/>
      <c r="F60" s="719" t="s">
        <v>46</v>
      </c>
      <c r="G60" s="720"/>
      <c r="H60" s="475"/>
      <c r="I60" s="138">
        <f aca="true" t="shared" si="14" ref="I60:N61">I41+I46+I53</f>
        <v>0</v>
      </c>
      <c r="J60" s="138">
        <f t="shared" si="14"/>
        <v>144</v>
      </c>
      <c r="K60" s="138">
        <f t="shared" si="14"/>
        <v>0</v>
      </c>
      <c r="L60" s="138">
        <f t="shared" si="14"/>
        <v>216</v>
      </c>
      <c r="M60" s="138">
        <f>M41+M46+M53</f>
        <v>216</v>
      </c>
      <c r="N60" s="465">
        <f t="shared" si="14"/>
        <v>0</v>
      </c>
      <c r="O60" s="401"/>
      <c r="P60" s="401"/>
      <c r="Q60" s="401"/>
      <c r="R60" s="401"/>
      <c r="S60" s="401"/>
      <c r="T60" s="402"/>
    </row>
    <row r="61" spans="1:20" s="365" customFormat="1" ht="39" customHeight="1">
      <c r="A61" s="690" t="s">
        <v>296</v>
      </c>
      <c r="B61" s="691"/>
      <c r="C61" s="691"/>
      <c r="D61" s="692"/>
      <c r="E61" s="680"/>
      <c r="F61" s="693" t="s">
        <v>297</v>
      </c>
      <c r="G61" s="694"/>
      <c r="H61" s="695"/>
      <c r="I61" s="138">
        <f t="shared" si="14"/>
        <v>0</v>
      </c>
      <c r="J61" s="138">
        <f t="shared" si="14"/>
        <v>0</v>
      </c>
      <c r="K61" s="138">
        <f t="shared" si="14"/>
        <v>0</v>
      </c>
      <c r="L61" s="138">
        <f>L42+L47+L54</f>
        <v>0</v>
      </c>
      <c r="M61" s="138">
        <f>M42+M47+M54</f>
        <v>72</v>
      </c>
      <c r="N61" s="465">
        <f t="shared" si="14"/>
        <v>756</v>
      </c>
      <c r="O61" s="401"/>
      <c r="P61" s="401"/>
      <c r="Q61" s="401"/>
      <c r="R61" s="401"/>
      <c r="S61" s="401"/>
      <c r="T61" s="402"/>
    </row>
    <row r="62" spans="1:20" s="365" customFormat="1" ht="65.25" customHeight="1">
      <c r="A62" s="684" t="s">
        <v>373</v>
      </c>
      <c r="B62" s="685"/>
      <c r="C62" s="685"/>
      <c r="D62" s="686"/>
      <c r="E62" s="680"/>
      <c r="F62" s="693" t="s">
        <v>298</v>
      </c>
      <c r="G62" s="694"/>
      <c r="H62" s="695"/>
      <c r="I62" s="138">
        <v>1</v>
      </c>
      <c r="J62" s="138">
        <v>1</v>
      </c>
      <c r="K62" s="139">
        <v>0</v>
      </c>
      <c r="L62" s="139">
        <v>6</v>
      </c>
      <c r="M62" s="139">
        <v>5</v>
      </c>
      <c r="N62" s="116">
        <v>3</v>
      </c>
      <c r="O62" s="401"/>
      <c r="P62" s="401"/>
      <c r="Q62" s="401"/>
      <c r="R62" s="401"/>
      <c r="S62" s="401"/>
      <c r="T62" s="402"/>
    </row>
    <row r="63" spans="1:20" s="365" customFormat="1" ht="20.25" customHeight="1">
      <c r="A63" s="684"/>
      <c r="B63" s="685"/>
      <c r="C63" s="685"/>
      <c r="D63" s="686"/>
      <c r="E63" s="680"/>
      <c r="F63" s="682" t="s">
        <v>47</v>
      </c>
      <c r="G63" s="683"/>
      <c r="H63" s="477"/>
      <c r="I63" s="405">
        <v>3</v>
      </c>
      <c r="J63" s="405">
        <v>0</v>
      </c>
      <c r="K63" s="406">
        <v>5</v>
      </c>
      <c r="L63" s="406">
        <v>5</v>
      </c>
      <c r="M63" s="406">
        <v>4</v>
      </c>
      <c r="N63" s="407">
        <v>3</v>
      </c>
      <c r="O63" s="401"/>
      <c r="P63" s="401"/>
      <c r="Q63" s="401"/>
      <c r="R63" s="401"/>
      <c r="S63" s="401"/>
      <c r="T63" s="402"/>
    </row>
    <row r="64" spans="1:20" s="365" customFormat="1" ht="13.5" thickBot="1">
      <c r="A64" s="687"/>
      <c r="B64" s="688"/>
      <c r="C64" s="688"/>
      <c r="D64" s="689"/>
      <c r="E64" s="681"/>
      <c r="F64" s="671" t="s">
        <v>48</v>
      </c>
      <c r="G64" s="672"/>
      <c r="H64" s="476"/>
      <c r="I64" s="466">
        <v>0</v>
      </c>
      <c r="J64" s="466">
        <v>0</v>
      </c>
      <c r="K64" s="467">
        <v>0</v>
      </c>
      <c r="L64" s="467">
        <v>1</v>
      </c>
      <c r="M64" s="467">
        <v>0</v>
      </c>
      <c r="N64" s="468">
        <v>0</v>
      </c>
      <c r="O64" s="403"/>
      <c r="P64" s="403"/>
      <c r="Q64" s="403"/>
      <c r="R64" s="403"/>
      <c r="S64" s="403"/>
      <c r="T64" s="404"/>
    </row>
    <row r="65" spans="1:20" s="134" customFormat="1" ht="12.75">
      <c r="A65" s="140"/>
      <c r="B65" s="141"/>
      <c r="C65" s="142"/>
      <c r="D65" s="143"/>
      <c r="E65" s="143"/>
      <c r="F65" s="143"/>
      <c r="G65" s="143"/>
      <c r="H65" s="143"/>
      <c r="I65" s="142"/>
      <c r="J65" s="142"/>
      <c r="K65" s="142"/>
      <c r="L65" s="142"/>
      <c r="M65" s="142"/>
      <c r="N65" s="142"/>
      <c r="O65" s="132"/>
      <c r="P65" s="133"/>
      <c r="Q65" s="133"/>
      <c r="R65" s="133"/>
      <c r="S65" s="133"/>
      <c r="T65" s="133"/>
    </row>
    <row r="66" ht="18.75">
      <c r="A66" s="469" t="s">
        <v>347</v>
      </c>
    </row>
  </sheetData>
  <sheetProtection/>
  <mergeCells count="32">
    <mergeCell ref="B3:B9"/>
    <mergeCell ref="C3:C9"/>
    <mergeCell ref="G5:G9"/>
    <mergeCell ref="D3:H3"/>
    <mergeCell ref="F4:H4"/>
    <mergeCell ref="H5:H9"/>
    <mergeCell ref="F5:F9"/>
    <mergeCell ref="E4:E9"/>
    <mergeCell ref="I8:I9"/>
    <mergeCell ref="F63:G63"/>
    <mergeCell ref="F60:G60"/>
    <mergeCell ref="L8:L9"/>
    <mergeCell ref="K8:K9"/>
    <mergeCell ref="J8:J9"/>
    <mergeCell ref="A1:M1"/>
    <mergeCell ref="I3:P4"/>
    <mergeCell ref="I5:J5"/>
    <mergeCell ref="K5:L5"/>
    <mergeCell ref="M5:N5"/>
    <mergeCell ref="O8:T8"/>
    <mergeCell ref="M8:M9"/>
    <mergeCell ref="N8:N9"/>
    <mergeCell ref="D4:D9"/>
    <mergeCell ref="A3:A9"/>
    <mergeCell ref="F64:G64"/>
    <mergeCell ref="A59:D60"/>
    <mergeCell ref="E59:E64"/>
    <mergeCell ref="F59:G59"/>
    <mergeCell ref="A62:D64"/>
    <mergeCell ref="A61:D61"/>
    <mergeCell ref="F61:H61"/>
    <mergeCell ref="F62:H62"/>
  </mergeCells>
  <printOptions/>
  <pageMargins left="0.3937007874015748" right="0.3937007874015748" top="0.1968503937007874" bottom="0.3937007874015748" header="0.5118110236220472" footer="0.98425196850393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zoomScale="110" zoomScaleSheetLayoutView="110" zoomScalePageLayoutView="0" workbookViewId="0" topLeftCell="A46">
      <selection activeCell="A14" sqref="A14:B14"/>
    </sheetView>
  </sheetViews>
  <sheetFormatPr defaultColWidth="9.140625" defaultRowHeight="15"/>
  <cols>
    <col min="1" max="1" width="11.28125" style="36" customWidth="1"/>
    <col min="2" max="2" width="34.7109375" style="35" customWidth="1"/>
    <col min="3" max="3" width="9.140625" style="35" customWidth="1"/>
    <col min="4" max="4" width="9.421875" style="35" customWidth="1"/>
    <col min="5" max="7" width="9.7109375" style="35" customWidth="1"/>
    <col min="8" max="16384" width="9.140625" style="35" customWidth="1"/>
  </cols>
  <sheetData>
    <row r="1" spans="4:19" ht="15.75">
      <c r="D1" s="155" t="s">
        <v>137</v>
      </c>
      <c r="E1" s="5"/>
      <c r="F1" s="5"/>
      <c r="G1" s="5"/>
      <c r="H1" s="5"/>
      <c r="I1" s="5"/>
      <c r="J1" s="5"/>
      <c r="K1" s="5"/>
      <c r="L1" s="5"/>
      <c r="M1" s="5"/>
      <c r="N1" s="29"/>
      <c r="O1" s="29"/>
      <c r="P1" s="29"/>
      <c r="Q1" s="29"/>
      <c r="R1" s="29"/>
      <c r="S1" s="29"/>
    </row>
    <row r="2" spans="4:19" ht="15.75">
      <c r="D2" s="31" t="s">
        <v>162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4:19" ht="15.75">
      <c r="D3" s="32" t="s">
        <v>165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9"/>
      <c r="R3" s="29"/>
      <c r="S3" s="29"/>
    </row>
    <row r="4" spans="4:19" ht="15.75">
      <c r="D4" s="30" t="s">
        <v>163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4:19" ht="15.75">
      <c r="D5" s="30" t="s">
        <v>164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4:19" ht="15.75">
      <c r="D6" s="30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7" ht="14.25">
      <c r="A7" s="754" t="s">
        <v>237</v>
      </c>
      <c r="B7" s="754"/>
      <c r="C7" s="754"/>
      <c r="D7" s="754"/>
      <c r="E7" s="754"/>
      <c r="F7" s="754"/>
      <c r="G7" s="754"/>
    </row>
    <row r="8" spans="1:7" ht="14.25">
      <c r="A8" s="754" t="s">
        <v>73</v>
      </c>
      <c r="B8" s="754"/>
      <c r="C8" s="754"/>
      <c r="D8" s="754"/>
      <c r="E8" s="754"/>
      <c r="F8" s="754"/>
      <c r="G8" s="754"/>
    </row>
    <row r="10" spans="1:7" ht="12.75">
      <c r="A10" s="755" t="s">
        <v>140</v>
      </c>
      <c r="B10" s="755"/>
      <c r="C10" s="755"/>
      <c r="D10" s="755"/>
      <c r="E10" s="755"/>
      <c r="F10" s="755"/>
      <c r="G10" s="755"/>
    </row>
    <row r="11" spans="1:7" ht="14.25">
      <c r="A11" s="756" t="s">
        <v>233</v>
      </c>
      <c r="B11" s="756"/>
      <c r="C11" s="756"/>
      <c r="D11" s="756"/>
      <c r="E11" s="756"/>
      <c r="F11" s="756"/>
      <c r="G11" s="756"/>
    </row>
    <row r="12" spans="1:7" s="43" customFormat="1" ht="11.25">
      <c r="A12" s="757" t="s">
        <v>74</v>
      </c>
      <c r="B12" s="757"/>
      <c r="C12" s="757"/>
      <c r="D12" s="757"/>
      <c r="E12" s="757"/>
      <c r="F12" s="757"/>
      <c r="G12" s="757"/>
    </row>
    <row r="13" spans="1:7" ht="12.75">
      <c r="A13" s="44"/>
      <c r="B13" s="44"/>
      <c r="C13" s="44"/>
      <c r="D13" s="44"/>
      <c r="E13" s="44"/>
      <c r="F13" s="44"/>
      <c r="G13" s="44"/>
    </row>
    <row r="14" spans="1:29" ht="15.75" customHeight="1">
      <c r="A14" s="753" t="s">
        <v>138</v>
      </c>
      <c r="B14" s="753"/>
      <c r="C14" s="758" t="s">
        <v>235</v>
      </c>
      <c r="D14" s="758"/>
      <c r="E14" s="758"/>
      <c r="F14" s="758"/>
      <c r="G14" s="75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30" ht="15.75" customHeight="1">
      <c r="A15" s="314"/>
      <c r="B15" s="313"/>
      <c r="C15" s="759" t="s">
        <v>234</v>
      </c>
      <c r="D15" s="760"/>
      <c r="E15" s="760"/>
      <c r="F15" s="760"/>
      <c r="G15" s="76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5"/>
    </row>
    <row r="16" spans="1:30" ht="15.75" customHeight="1">
      <c r="A16" s="314"/>
      <c r="B16" s="313"/>
      <c r="C16" s="315"/>
      <c r="D16" s="315"/>
      <c r="E16" s="315"/>
      <c r="F16" s="315"/>
      <c r="G16" s="315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5"/>
    </row>
    <row r="17" spans="1:34" ht="15.75" customHeight="1">
      <c r="A17" s="751" t="s">
        <v>141</v>
      </c>
      <c r="B17" s="751"/>
      <c r="C17" s="316" t="s">
        <v>75</v>
      </c>
      <c r="D17" s="317"/>
      <c r="E17" s="317"/>
      <c r="F17" s="317"/>
      <c r="G17" s="1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8" customFormat="1" ht="33.75" customHeight="1" thickBot="1">
      <c r="A18" s="752" t="s">
        <v>142</v>
      </c>
      <c r="B18" s="752"/>
      <c r="C18" s="752"/>
      <c r="D18" s="752"/>
      <c r="E18" s="46" t="s">
        <v>245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7" ht="27" customHeight="1">
      <c r="A19" s="747" t="s">
        <v>76</v>
      </c>
      <c r="B19" s="745" t="s">
        <v>77</v>
      </c>
      <c r="C19" s="745" t="s">
        <v>78</v>
      </c>
      <c r="D19" s="745" t="s">
        <v>79</v>
      </c>
      <c r="E19" s="749" t="s">
        <v>80</v>
      </c>
      <c r="F19" s="750"/>
      <c r="G19" s="743" t="s">
        <v>81</v>
      </c>
    </row>
    <row r="20" spans="1:7" ht="51.75" customHeight="1">
      <c r="A20" s="748"/>
      <c r="B20" s="746"/>
      <c r="C20" s="746"/>
      <c r="D20" s="746"/>
      <c r="E20" s="9" t="s">
        <v>11</v>
      </c>
      <c r="F20" s="9" t="s">
        <v>97</v>
      </c>
      <c r="G20" s="744"/>
    </row>
    <row r="21" spans="1:7" s="49" customFormat="1" ht="12" thickBot="1">
      <c r="A21" s="168">
        <v>1</v>
      </c>
      <c r="B21" s="169">
        <v>2</v>
      </c>
      <c r="C21" s="169">
        <v>3</v>
      </c>
      <c r="D21" s="169">
        <v>4</v>
      </c>
      <c r="E21" s="169">
        <v>5</v>
      </c>
      <c r="F21" s="169">
        <v>6</v>
      </c>
      <c r="G21" s="170">
        <v>7</v>
      </c>
    </row>
    <row r="22" spans="1:8" ht="51">
      <c r="A22" s="163"/>
      <c r="B22" s="164" t="s">
        <v>82</v>
      </c>
      <c r="C22" s="165">
        <v>16</v>
      </c>
      <c r="D22" s="166">
        <v>864</v>
      </c>
      <c r="E22" s="166">
        <v>576</v>
      </c>
      <c r="F22" s="166">
        <v>288</v>
      </c>
      <c r="G22" s="167"/>
      <c r="H22" s="36"/>
    </row>
    <row r="23" spans="1:8" s="54" customFormat="1" ht="13.5">
      <c r="A23" s="171" t="s">
        <v>34</v>
      </c>
      <c r="B23" s="52" t="s">
        <v>83</v>
      </c>
      <c r="C23" s="7"/>
      <c r="D23" s="51">
        <v>354</v>
      </c>
      <c r="E23" s="51">
        <v>236</v>
      </c>
      <c r="F23" s="51">
        <v>118</v>
      </c>
      <c r="G23" s="177"/>
      <c r="H23" s="53"/>
    </row>
    <row r="24" spans="1:8" ht="12.75">
      <c r="A24" s="172" t="s">
        <v>84</v>
      </c>
      <c r="B24" s="182" t="s">
        <v>166</v>
      </c>
      <c r="C24" s="4"/>
      <c r="D24" s="4">
        <v>55</v>
      </c>
      <c r="E24" s="138">
        <v>37</v>
      </c>
      <c r="F24" s="138">
        <v>18</v>
      </c>
      <c r="G24" s="178"/>
      <c r="H24" s="36"/>
    </row>
    <row r="25" spans="1:8" ht="25.5">
      <c r="A25" s="172" t="s">
        <v>86</v>
      </c>
      <c r="B25" s="182" t="s">
        <v>88</v>
      </c>
      <c r="C25" s="4"/>
      <c r="D25" s="4">
        <v>84</v>
      </c>
      <c r="E25" s="138">
        <v>58</v>
      </c>
      <c r="F25" s="138">
        <v>26</v>
      </c>
      <c r="G25" s="178"/>
      <c r="H25" s="36"/>
    </row>
    <row r="26" spans="1:8" ht="12.75">
      <c r="A26" s="172" t="s">
        <v>87</v>
      </c>
      <c r="B26" s="182" t="s">
        <v>85</v>
      </c>
      <c r="C26" s="4"/>
      <c r="D26" s="4">
        <v>65</v>
      </c>
      <c r="E26" s="138">
        <v>45</v>
      </c>
      <c r="F26" s="138">
        <v>20</v>
      </c>
      <c r="G26" s="178"/>
      <c r="H26" s="36"/>
    </row>
    <row r="27" spans="1:8" ht="12.75">
      <c r="A27" s="172" t="s">
        <v>89</v>
      </c>
      <c r="B27" s="183" t="s">
        <v>53</v>
      </c>
      <c r="C27" s="4"/>
      <c r="D27" s="4">
        <v>45</v>
      </c>
      <c r="E27" s="138">
        <v>30</v>
      </c>
      <c r="F27" s="138">
        <v>15</v>
      </c>
      <c r="G27" s="178"/>
      <c r="H27" s="36"/>
    </row>
    <row r="28" spans="1:8" ht="12.75">
      <c r="A28" s="172" t="s">
        <v>90</v>
      </c>
      <c r="B28" s="182" t="s">
        <v>54</v>
      </c>
      <c r="C28" s="4"/>
      <c r="D28" s="4">
        <v>51</v>
      </c>
      <c r="E28" s="138">
        <v>34</v>
      </c>
      <c r="F28" s="138">
        <v>17</v>
      </c>
      <c r="G28" s="178"/>
      <c r="H28" s="36"/>
    </row>
    <row r="29" spans="1:8" ht="12.75">
      <c r="A29" s="172" t="s">
        <v>194</v>
      </c>
      <c r="B29" s="182" t="s">
        <v>55</v>
      </c>
      <c r="C29" s="4"/>
      <c r="D29" s="4">
        <v>54</v>
      </c>
      <c r="E29" s="138">
        <v>32</v>
      </c>
      <c r="F29" s="138">
        <v>22</v>
      </c>
      <c r="G29" s="178"/>
      <c r="H29" s="36"/>
    </row>
    <row r="30" spans="1:8" ht="12.75">
      <c r="A30" s="173" t="s">
        <v>35</v>
      </c>
      <c r="B30" s="50" t="s">
        <v>91</v>
      </c>
      <c r="C30" s="4"/>
      <c r="D30" s="6">
        <v>430</v>
      </c>
      <c r="E30" s="6">
        <v>300</v>
      </c>
      <c r="F30" s="6">
        <v>150</v>
      </c>
      <c r="G30" s="179"/>
      <c r="H30" s="36"/>
    </row>
    <row r="31" spans="1:8" s="54" customFormat="1" ht="70.5" customHeight="1">
      <c r="A31" s="192" t="s">
        <v>38</v>
      </c>
      <c r="B31" s="216" t="s">
        <v>173</v>
      </c>
      <c r="C31" s="7"/>
      <c r="D31" s="7">
        <v>140</v>
      </c>
      <c r="E31" s="185">
        <v>100</v>
      </c>
      <c r="F31" s="185">
        <v>50</v>
      </c>
      <c r="G31" s="180"/>
      <c r="H31" s="53"/>
    </row>
    <row r="32" spans="1:8" s="54" customFormat="1" ht="25.5">
      <c r="A32" s="109" t="s">
        <v>39</v>
      </c>
      <c r="B32" s="186" t="s">
        <v>174</v>
      </c>
      <c r="C32" s="7"/>
      <c r="D32" s="4">
        <v>70</v>
      </c>
      <c r="E32" s="138">
        <v>50</v>
      </c>
      <c r="F32" s="138">
        <v>25</v>
      </c>
      <c r="G32" s="177"/>
      <c r="H32" s="53"/>
    </row>
    <row r="33" spans="1:8" s="54" customFormat="1" ht="38.25">
      <c r="A33" s="193" t="s">
        <v>171</v>
      </c>
      <c r="B33" s="186" t="s">
        <v>195</v>
      </c>
      <c r="C33" s="7"/>
      <c r="D33" s="4">
        <v>70</v>
      </c>
      <c r="E33" s="138">
        <v>50</v>
      </c>
      <c r="F33" s="138">
        <v>25</v>
      </c>
      <c r="G33" s="178"/>
      <c r="H33" s="53"/>
    </row>
    <row r="34" spans="1:8" s="54" customFormat="1" ht="80.25" customHeight="1">
      <c r="A34" s="109" t="s">
        <v>40</v>
      </c>
      <c r="B34" s="205" t="s">
        <v>217</v>
      </c>
      <c r="C34" s="214">
        <v>5</v>
      </c>
      <c r="D34" s="51"/>
      <c r="E34" s="138"/>
      <c r="F34" s="138"/>
      <c r="G34" s="177"/>
      <c r="H34" s="53"/>
    </row>
    <row r="35" spans="1:8" s="54" customFormat="1" ht="89.25">
      <c r="A35" s="110" t="s">
        <v>41</v>
      </c>
      <c r="B35" s="207" t="s">
        <v>224</v>
      </c>
      <c r="C35" s="214">
        <v>4</v>
      </c>
      <c r="D35" s="51"/>
      <c r="E35" s="138"/>
      <c r="F35" s="138"/>
      <c r="G35" s="177"/>
      <c r="H35" s="53"/>
    </row>
    <row r="36" spans="1:8" s="54" customFormat="1" ht="25.5">
      <c r="A36" s="212" t="s">
        <v>57</v>
      </c>
      <c r="B36" s="184" t="s">
        <v>176</v>
      </c>
      <c r="C36" s="214"/>
      <c r="D36" s="4">
        <v>170</v>
      </c>
      <c r="E36" s="138">
        <v>120</v>
      </c>
      <c r="F36" s="138">
        <v>60</v>
      </c>
      <c r="G36" s="180"/>
      <c r="H36" s="53"/>
    </row>
    <row r="37" spans="1:8" s="54" customFormat="1" ht="25.5">
      <c r="A37" s="109" t="s">
        <v>58</v>
      </c>
      <c r="B37" s="186" t="s">
        <v>177</v>
      </c>
      <c r="C37" s="213"/>
      <c r="D37" s="4">
        <v>100</v>
      </c>
      <c r="E37" s="138">
        <v>80</v>
      </c>
      <c r="F37" s="138">
        <v>40</v>
      </c>
      <c r="G37" s="177"/>
      <c r="H37" s="53"/>
    </row>
    <row r="38" spans="1:8" s="54" customFormat="1" ht="13.5">
      <c r="A38" s="109" t="s">
        <v>58</v>
      </c>
      <c r="B38" s="186" t="s">
        <v>179</v>
      </c>
      <c r="C38" s="213"/>
      <c r="D38" s="4">
        <v>70</v>
      </c>
      <c r="E38" s="138">
        <v>40</v>
      </c>
      <c r="F38" s="138">
        <v>20</v>
      </c>
      <c r="G38" s="177"/>
      <c r="H38" s="53"/>
    </row>
    <row r="39" spans="1:8" s="54" customFormat="1" ht="38.25">
      <c r="A39" s="110" t="s">
        <v>42</v>
      </c>
      <c r="B39" s="205" t="s">
        <v>222</v>
      </c>
      <c r="C39" s="214">
        <v>4</v>
      </c>
      <c r="D39" s="51"/>
      <c r="E39" s="138"/>
      <c r="F39" s="138"/>
      <c r="G39" s="177"/>
      <c r="H39" s="53"/>
    </row>
    <row r="40" spans="1:8" s="54" customFormat="1" ht="38.25">
      <c r="A40" s="194" t="s">
        <v>43</v>
      </c>
      <c r="B40" s="207" t="s">
        <v>223</v>
      </c>
      <c r="C40" s="214">
        <v>2</v>
      </c>
      <c r="D40" s="51"/>
      <c r="E40" s="138"/>
      <c r="F40" s="138"/>
      <c r="G40" s="177"/>
      <c r="H40" s="53"/>
    </row>
    <row r="41" spans="1:8" s="54" customFormat="1" ht="25.5">
      <c r="A41" s="212" t="s">
        <v>59</v>
      </c>
      <c r="B41" s="184" t="s">
        <v>183</v>
      </c>
      <c r="C41" s="214"/>
      <c r="D41" s="4">
        <v>120</v>
      </c>
      <c r="E41" s="138">
        <v>80</v>
      </c>
      <c r="F41" s="138">
        <v>40</v>
      </c>
      <c r="G41" s="180"/>
      <c r="H41" s="53"/>
    </row>
    <row r="42" spans="1:8" s="54" customFormat="1" ht="38.25">
      <c r="A42" s="109" t="s">
        <v>60</v>
      </c>
      <c r="B42" s="186" t="s">
        <v>184</v>
      </c>
      <c r="C42" s="213"/>
      <c r="D42" s="4">
        <v>120</v>
      </c>
      <c r="E42" s="138">
        <v>80</v>
      </c>
      <c r="F42" s="138">
        <v>40</v>
      </c>
      <c r="G42" s="177"/>
      <c r="H42" s="53"/>
    </row>
    <row r="43" spans="1:8" s="54" customFormat="1" ht="51">
      <c r="A43" s="110" t="s">
        <v>159</v>
      </c>
      <c r="B43" s="205" t="s">
        <v>225</v>
      </c>
      <c r="C43" s="214">
        <v>1</v>
      </c>
      <c r="D43" s="51"/>
      <c r="E43" s="138"/>
      <c r="F43" s="138"/>
      <c r="G43" s="177"/>
      <c r="H43" s="53"/>
    </row>
    <row r="44" spans="1:8" s="54" customFormat="1" ht="51">
      <c r="A44" s="193" t="s">
        <v>160</v>
      </c>
      <c r="B44" s="207" t="s">
        <v>226</v>
      </c>
      <c r="C44" s="214">
        <v>3</v>
      </c>
      <c r="D44" s="51"/>
      <c r="E44" s="138"/>
      <c r="F44" s="138"/>
      <c r="G44" s="177"/>
      <c r="H44" s="53"/>
    </row>
    <row r="45" spans="1:8" s="54" customFormat="1" ht="13.5">
      <c r="A45" s="215" t="s">
        <v>44</v>
      </c>
      <c r="B45" s="52" t="s">
        <v>31</v>
      </c>
      <c r="C45" s="213"/>
      <c r="D45" s="6">
        <v>80</v>
      </c>
      <c r="E45" s="187">
        <v>40</v>
      </c>
      <c r="F45" s="187">
        <v>36</v>
      </c>
      <c r="G45" s="178" t="s">
        <v>238</v>
      </c>
      <c r="H45" s="53"/>
    </row>
    <row r="46" spans="1:8" s="199" customFormat="1" ht="13.5">
      <c r="A46" s="196" t="s">
        <v>95</v>
      </c>
      <c r="B46" s="197" t="s">
        <v>61</v>
      </c>
      <c r="C46" s="220">
        <v>4</v>
      </c>
      <c r="D46" s="6">
        <v>216</v>
      </c>
      <c r="E46" s="6">
        <v>144</v>
      </c>
      <c r="F46" s="6">
        <v>72</v>
      </c>
      <c r="G46" s="179"/>
      <c r="H46" s="198"/>
    </row>
    <row r="47" spans="1:8" s="54" customFormat="1" ht="12.75">
      <c r="A47" s="174" t="s">
        <v>218</v>
      </c>
      <c r="B47" s="188" t="s">
        <v>180</v>
      </c>
      <c r="C47" s="213"/>
      <c r="D47" s="4">
        <v>54</v>
      </c>
      <c r="E47" s="138">
        <v>36</v>
      </c>
      <c r="F47" s="189">
        <v>18</v>
      </c>
      <c r="G47" s="178"/>
      <c r="H47" s="53"/>
    </row>
    <row r="48" spans="1:8" ht="12.75">
      <c r="A48" s="175" t="s">
        <v>219</v>
      </c>
      <c r="B48" s="190" t="s">
        <v>196</v>
      </c>
      <c r="C48" s="214"/>
      <c r="D48" s="4">
        <v>63</v>
      </c>
      <c r="E48" s="138">
        <v>42</v>
      </c>
      <c r="F48" s="189">
        <v>21</v>
      </c>
      <c r="G48" s="178"/>
      <c r="H48" s="36"/>
    </row>
    <row r="49" spans="1:8" ht="12.75">
      <c r="A49" s="176" t="s">
        <v>220</v>
      </c>
      <c r="B49" s="191" t="s">
        <v>181</v>
      </c>
      <c r="C49" s="214"/>
      <c r="D49" s="4">
        <v>51</v>
      </c>
      <c r="E49" s="138">
        <v>34</v>
      </c>
      <c r="F49" s="189">
        <v>17</v>
      </c>
      <c r="G49" s="178"/>
      <c r="H49" s="36"/>
    </row>
    <row r="50" spans="1:8" ht="12.75">
      <c r="A50" s="175" t="s">
        <v>221</v>
      </c>
      <c r="B50" s="191" t="s">
        <v>182</v>
      </c>
      <c r="C50" s="214"/>
      <c r="D50" s="4">
        <v>48</v>
      </c>
      <c r="E50" s="138">
        <v>32</v>
      </c>
      <c r="F50" s="189">
        <v>16</v>
      </c>
      <c r="G50" s="179"/>
      <c r="H50" s="36"/>
    </row>
    <row r="51" spans="1:8" s="54" customFormat="1" ht="54">
      <c r="A51" s="171"/>
      <c r="B51" s="52" t="s">
        <v>154</v>
      </c>
      <c r="C51" s="214">
        <v>20</v>
      </c>
      <c r="D51" s="6">
        <v>1080</v>
      </c>
      <c r="E51" s="6">
        <v>720</v>
      </c>
      <c r="F51" s="6">
        <v>360</v>
      </c>
      <c r="G51" s="180"/>
      <c r="H51" s="53"/>
    </row>
    <row r="52" spans="1:8" s="54" customFormat="1" ht="27">
      <c r="A52" s="171" t="s">
        <v>92</v>
      </c>
      <c r="B52" s="52" t="s">
        <v>62</v>
      </c>
      <c r="C52" s="214">
        <v>10</v>
      </c>
      <c r="D52" s="218"/>
      <c r="E52" s="218">
        <v>360</v>
      </c>
      <c r="F52" s="218"/>
      <c r="G52" s="219" t="s">
        <v>238</v>
      </c>
      <c r="H52" s="53"/>
    </row>
    <row r="53" spans="1:8" s="54" customFormat="1" ht="13.5">
      <c r="A53" s="171" t="s">
        <v>93</v>
      </c>
      <c r="B53" s="217" t="s">
        <v>63</v>
      </c>
      <c r="C53" s="214">
        <v>9</v>
      </c>
      <c r="D53" s="55"/>
      <c r="E53" s="218">
        <v>324</v>
      </c>
      <c r="F53" s="55"/>
      <c r="G53" s="181"/>
      <c r="H53" s="53"/>
    </row>
    <row r="54" spans="1:8" ht="12.75">
      <c r="A54" s="173" t="s">
        <v>64</v>
      </c>
      <c r="B54" s="50" t="s">
        <v>4</v>
      </c>
      <c r="C54" s="214">
        <v>1</v>
      </c>
      <c r="D54" s="7"/>
      <c r="E54" s="7"/>
      <c r="F54" s="7"/>
      <c r="G54" s="180"/>
      <c r="H54" s="36"/>
    </row>
    <row r="55" spans="1:8" ht="12.75">
      <c r="A55" s="173" t="s">
        <v>66</v>
      </c>
      <c r="B55" s="50" t="s">
        <v>5</v>
      </c>
      <c r="C55" s="214">
        <v>1</v>
      </c>
      <c r="D55" s="7"/>
      <c r="E55" s="7"/>
      <c r="F55" s="7"/>
      <c r="G55" s="180"/>
      <c r="H55" s="36"/>
    </row>
    <row r="56" spans="1:8" ht="25.5">
      <c r="A56" s="172" t="s">
        <v>67</v>
      </c>
      <c r="B56" s="34" t="s">
        <v>68</v>
      </c>
      <c r="C56" s="4"/>
      <c r="D56" s="7"/>
      <c r="E56" s="7"/>
      <c r="F56" s="7"/>
      <c r="G56" s="180"/>
      <c r="H56" s="36"/>
    </row>
    <row r="57" spans="1:8" ht="25.5">
      <c r="A57" s="172" t="s">
        <v>69</v>
      </c>
      <c r="B57" s="34" t="s">
        <v>70</v>
      </c>
      <c r="C57" s="4"/>
      <c r="D57" s="7"/>
      <c r="E57" s="7"/>
      <c r="F57" s="7"/>
      <c r="G57" s="180"/>
      <c r="H57" s="36"/>
    </row>
    <row r="58" spans="1:8" ht="12.75">
      <c r="A58" s="173" t="s">
        <v>71</v>
      </c>
      <c r="B58" s="50" t="s">
        <v>72</v>
      </c>
      <c r="C58" s="4">
        <v>2</v>
      </c>
      <c r="D58" s="7"/>
      <c r="E58" s="7"/>
      <c r="F58" s="7"/>
      <c r="G58" s="180"/>
      <c r="H58" s="36"/>
    </row>
    <row r="59" spans="1:8" ht="13.5" thickBot="1">
      <c r="A59" s="741" t="s">
        <v>11</v>
      </c>
      <c r="B59" s="742"/>
      <c r="C59" s="161">
        <v>43</v>
      </c>
      <c r="D59" s="161"/>
      <c r="E59" s="161"/>
      <c r="F59" s="161"/>
      <c r="G59" s="162"/>
      <c r="H59" s="36"/>
    </row>
    <row r="62" spans="1:15" s="1" customFormat="1" ht="12">
      <c r="A62" s="41" t="s">
        <v>242</v>
      </c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</row>
    <row r="63" spans="1:11" ht="12.75">
      <c r="A63" s="38" t="s">
        <v>243</v>
      </c>
      <c r="D63" s="36"/>
      <c r="E63" s="36"/>
      <c r="F63" s="36"/>
      <c r="G63" s="36"/>
      <c r="H63" s="36"/>
      <c r="I63" s="36"/>
      <c r="J63" s="36"/>
      <c r="K63" s="36"/>
    </row>
    <row r="64" spans="1:10" ht="12.75">
      <c r="A64" s="38" t="s">
        <v>244</v>
      </c>
      <c r="D64" s="36"/>
      <c r="E64" s="36"/>
      <c r="F64" s="36"/>
      <c r="G64" s="36"/>
      <c r="H64" s="36"/>
      <c r="I64" s="36"/>
      <c r="J64" s="36"/>
    </row>
    <row r="65" spans="1:10" ht="12.75">
      <c r="A65" s="37"/>
      <c r="D65" s="36"/>
      <c r="E65" s="36"/>
      <c r="F65" s="36"/>
      <c r="G65" s="36"/>
      <c r="H65" s="36"/>
      <c r="I65" s="36"/>
      <c r="J65" s="36"/>
    </row>
  </sheetData>
  <sheetProtection/>
  <mergeCells count="17">
    <mergeCell ref="A17:B17"/>
    <mergeCell ref="A18:D18"/>
    <mergeCell ref="A14:B14"/>
    <mergeCell ref="A7:G7"/>
    <mergeCell ref="A8:G8"/>
    <mergeCell ref="A10:G10"/>
    <mergeCell ref="A11:G11"/>
    <mergeCell ref="A12:G12"/>
    <mergeCell ref="C14:G14"/>
    <mergeCell ref="C15:G15"/>
    <mergeCell ref="A59:B59"/>
    <mergeCell ref="G19:G20"/>
    <mergeCell ref="C19:C20"/>
    <mergeCell ref="B19:B20"/>
    <mergeCell ref="A19:A20"/>
    <mergeCell ref="E19:F19"/>
    <mergeCell ref="D19:D20"/>
  </mergeCells>
  <printOptions/>
  <pageMargins left="0.5905511811023623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1"/>
  <sheetViews>
    <sheetView view="pageBreakPreview" zoomScale="110" zoomScaleSheetLayoutView="110" zoomScalePageLayoutView="0" workbookViewId="0" topLeftCell="A16">
      <selection activeCell="A8" sqref="A8:G8"/>
    </sheetView>
  </sheetViews>
  <sheetFormatPr defaultColWidth="9.140625" defaultRowHeight="15"/>
  <cols>
    <col min="1" max="1" width="10.140625" style="56" customWidth="1"/>
    <col min="2" max="2" width="41.7109375" style="56" customWidth="1"/>
    <col min="3" max="3" width="7.57421875" style="56" customWidth="1"/>
    <col min="4" max="4" width="9.140625" style="56" customWidth="1"/>
    <col min="5" max="5" width="7.8515625" style="56" customWidth="1"/>
    <col min="6" max="6" width="8.421875" style="56" customWidth="1"/>
    <col min="7" max="7" width="10.140625" style="56" customWidth="1"/>
    <col min="8" max="16384" width="9.140625" style="56" customWidth="1"/>
  </cols>
  <sheetData>
    <row r="1" ht="12.75">
      <c r="D1" s="56" t="s">
        <v>137</v>
      </c>
    </row>
    <row r="2" spans="4:7" ht="12.75">
      <c r="D2" s="301" t="s">
        <v>162</v>
      </c>
      <c r="E2" s="301"/>
      <c r="F2" s="301"/>
      <c r="G2" s="301"/>
    </row>
    <row r="3" spans="4:7" ht="12.75">
      <c r="D3" s="302" t="s">
        <v>165</v>
      </c>
      <c r="E3" s="301"/>
      <c r="F3" s="301"/>
      <c r="G3" s="301"/>
    </row>
    <row r="4" spans="4:7" ht="12.75">
      <c r="D4" s="303" t="s">
        <v>163</v>
      </c>
      <c r="E4" s="303"/>
      <c r="F4" s="303"/>
      <c r="G4" s="303"/>
    </row>
    <row r="5" spans="4:7" ht="12.75">
      <c r="D5" s="303" t="s">
        <v>260</v>
      </c>
      <c r="E5" s="303"/>
      <c r="F5" s="303"/>
      <c r="G5" s="303"/>
    </row>
    <row r="6" spans="1:8" ht="12.75">
      <c r="A6" s="777" t="s">
        <v>261</v>
      </c>
      <c r="B6" s="777"/>
      <c r="C6" s="777"/>
      <c r="D6" s="777"/>
      <c r="E6" s="777"/>
      <c r="F6" s="777"/>
      <c r="G6" s="777"/>
      <c r="H6" s="67"/>
    </row>
    <row r="7" spans="1:8" ht="12.75">
      <c r="A7" s="775" t="s">
        <v>143</v>
      </c>
      <c r="B7" s="775"/>
      <c r="C7" s="775"/>
      <c r="D7" s="775"/>
      <c r="E7" s="775"/>
      <c r="F7" s="775"/>
      <c r="G7" s="775"/>
      <c r="H7" s="57"/>
    </row>
    <row r="8" spans="1:8" ht="12.75" customHeight="1">
      <c r="A8" s="774" t="s">
        <v>233</v>
      </c>
      <c r="B8" s="774"/>
      <c r="C8" s="774"/>
      <c r="D8" s="774"/>
      <c r="E8" s="774"/>
      <c r="F8" s="774"/>
      <c r="G8" s="774"/>
      <c r="H8" s="66"/>
    </row>
    <row r="9" spans="1:8" s="68" customFormat="1" ht="11.25">
      <c r="A9" s="765" t="s">
        <v>144</v>
      </c>
      <c r="B9" s="765"/>
      <c r="C9" s="765"/>
      <c r="D9" s="765"/>
      <c r="E9" s="765"/>
      <c r="F9" s="765"/>
      <c r="G9" s="765"/>
      <c r="H9" s="765"/>
    </row>
    <row r="10" spans="1:8" s="68" customFormat="1" ht="11.25">
      <c r="A10" s="69"/>
      <c r="B10" s="69"/>
      <c r="C10" s="69"/>
      <c r="D10" s="69"/>
      <c r="E10" s="69"/>
      <c r="F10" s="69"/>
      <c r="G10" s="69"/>
      <c r="H10" s="69"/>
    </row>
    <row r="11" spans="1:7" ht="12.75">
      <c r="A11" s="766" t="s">
        <v>155</v>
      </c>
      <c r="B11" s="766"/>
      <c r="C11" s="766"/>
      <c r="D11" s="766"/>
      <c r="E11" s="766"/>
      <c r="F11" s="766"/>
      <c r="G11" s="766"/>
    </row>
    <row r="12" spans="1:7" ht="12.75">
      <c r="A12" s="44"/>
      <c r="B12" s="44"/>
      <c r="C12" s="44"/>
      <c r="D12" s="44"/>
      <c r="E12" s="44"/>
      <c r="F12" s="44"/>
      <c r="G12" s="44"/>
    </row>
    <row r="13" spans="1:29" s="35" customFormat="1" ht="12.75">
      <c r="A13" s="767" t="s">
        <v>138</v>
      </c>
      <c r="B13" s="767"/>
      <c r="C13" s="768" t="s">
        <v>235</v>
      </c>
      <c r="D13" s="768"/>
      <c r="E13" s="768"/>
      <c r="F13" s="768"/>
      <c r="G13" s="76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30" s="35" customFormat="1" ht="15.75" customHeight="1">
      <c r="A14" s="36"/>
      <c r="B14" s="18"/>
      <c r="C14" s="770" t="s">
        <v>234</v>
      </c>
      <c r="D14" s="771"/>
      <c r="E14" s="771"/>
      <c r="F14" s="771"/>
      <c r="G14" s="771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5"/>
    </row>
    <row r="15" spans="1:34" s="35" customFormat="1" ht="15.75" customHeight="1">
      <c r="A15" s="769" t="s">
        <v>141</v>
      </c>
      <c r="B15" s="769"/>
      <c r="C15" s="46" t="s">
        <v>75</v>
      </c>
      <c r="D15" s="42"/>
      <c r="E15" s="42"/>
      <c r="F15" s="42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s="48" customFormat="1" ht="24.75" customHeight="1" thickBot="1">
      <c r="A16" s="752" t="s">
        <v>142</v>
      </c>
      <c r="B16" s="752"/>
      <c r="C16" s="752"/>
      <c r="D16" s="752"/>
      <c r="E16" s="46" t="s">
        <v>245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7" ht="25.5" customHeight="1">
      <c r="A17" s="778" t="s">
        <v>76</v>
      </c>
      <c r="B17" s="780" t="s">
        <v>77</v>
      </c>
      <c r="C17" s="780" t="s">
        <v>78</v>
      </c>
      <c r="D17" s="780" t="s">
        <v>79</v>
      </c>
      <c r="E17" s="780" t="s">
        <v>145</v>
      </c>
      <c r="F17" s="780"/>
      <c r="G17" s="782" t="s">
        <v>146</v>
      </c>
    </row>
    <row r="18" spans="1:7" ht="50.25" customHeight="1">
      <c r="A18" s="779"/>
      <c r="B18" s="781"/>
      <c r="C18" s="781"/>
      <c r="D18" s="781"/>
      <c r="E18" s="58" t="s">
        <v>11</v>
      </c>
      <c r="F18" s="58" t="s">
        <v>259</v>
      </c>
      <c r="G18" s="783"/>
    </row>
    <row r="19" spans="1:7" s="8" customFormat="1" ht="12" thickBot="1">
      <c r="A19" s="296">
        <v>1</v>
      </c>
      <c r="B19" s="297">
        <v>2</v>
      </c>
      <c r="C19" s="297">
        <v>3</v>
      </c>
      <c r="D19" s="297">
        <v>4</v>
      </c>
      <c r="E19" s="297">
        <v>5</v>
      </c>
      <c r="F19" s="297">
        <v>6</v>
      </c>
      <c r="G19" s="298">
        <v>7</v>
      </c>
    </row>
    <row r="20" spans="1:7" ht="25.5">
      <c r="A20" s="291"/>
      <c r="B20" s="292" t="s">
        <v>147</v>
      </c>
      <c r="C20" s="293">
        <v>16</v>
      </c>
      <c r="D20" s="293">
        <v>864</v>
      </c>
      <c r="E20" s="293">
        <v>576</v>
      </c>
      <c r="F20" s="294">
        <v>288</v>
      </c>
      <c r="G20" s="295"/>
    </row>
    <row r="21" spans="1:7" ht="12.75">
      <c r="A21" s="200" t="s">
        <v>34</v>
      </c>
      <c r="B21" s="201" t="s">
        <v>83</v>
      </c>
      <c r="C21" s="7"/>
      <c r="D21" s="7">
        <v>354</v>
      </c>
      <c r="E21" s="7">
        <v>236</v>
      </c>
      <c r="F21" s="7">
        <v>188</v>
      </c>
      <c r="G21" s="180"/>
    </row>
    <row r="22" spans="1:7" ht="12.75">
      <c r="A22" s="172" t="s">
        <v>84</v>
      </c>
      <c r="B22" s="182" t="s">
        <v>166</v>
      </c>
      <c r="C22" s="4"/>
      <c r="D22" s="4"/>
      <c r="E22" s="138"/>
      <c r="F22" s="185"/>
      <c r="G22" s="178" t="s">
        <v>238</v>
      </c>
    </row>
    <row r="23" spans="1:7" ht="12.75">
      <c r="A23" s="172" t="s">
        <v>86</v>
      </c>
      <c r="B23" s="204" t="s">
        <v>88</v>
      </c>
      <c r="C23" s="4"/>
      <c r="D23" s="4"/>
      <c r="E23" s="138"/>
      <c r="F23" s="185"/>
      <c r="G23" s="178" t="s">
        <v>238</v>
      </c>
    </row>
    <row r="24" spans="1:7" ht="12.75">
      <c r="A24" s="172" t="s">
        <v>87</v>
      </c>
      <c r="B24" s="182" t="s">
        <v>85</v>
      </c>
      <c r="C24" s="4"/>
      <c r="D24" s="4"/>
      <c r="E24" s="138"/>
      <c r="F24" s="185"/>
      <c r="G24" s="178" t="s">
        <v>238</v>
      </c>
    </row>
    <row r="25" spans="1:7" ht="12.75">
      <c r="A25" s="172" t="s">
        <v>89</v>
      </c>
      <c r="B25" s="183" t="s">
        <v>53</v>
      </c>
      <c r="C25" s="4"/>
      <c r="D25" s="4"/>
      <c r="E25" s="138"/>
      <c r="F25" s="185"/>
      <c r="G25" s="178" t="s">
        <v>238</v>
      </c>
    </row>
    <row r="26" spans="1:7" ht="12.75">
      <c r="A26" s="172" t="s">
        <v>90</v>
      </c>
      <c r="B26" s="182" t="s">
        <v>54</v>
      </c>
      <c r="C26" s="4"/>
      <c r="D26" s="4"/>
      <c r="E26" s="138"/>
      <c r="F26" s="185"/>
      <c r="G26" s="178" t="s">
        <v>238</v>
      </c>
    </row>
    <row r="27" spans="1:7" ht="12.75">
      <c r="A27" s="172" t="s">
        <v>194</v>
      </c>
      <c r="B27" s="182" t="s">
        <v>55</v>
      </c>
      <c r="C27" s="4"/>
      <c r="D27" s="4"/>
      <c r="E27" s="138"/>
      <c r="F27" s="185">
        <v>22</v>
      </c>
      <c r="G27" s="178" t="s">
        <v>238</v>
      </c>
    </row>
    <row r="28" spans="1:7" ht="13.5">
      <c r="A28" s="173" t="s">
        <v>35</v>
      </c>
      <c r="B28" s="50" t="s">
        <v>91</v>
      </c>
      <c r="C28" s="4"/>
      <c r="D28" s="6">
        <v>430</v>
      </c>
      <c r="E28" s="6">
        <v>300</v>
      </c>
      <c r="F28" s="51">
        <v>150</v>
      </c>
      <c r="G28" s="286"/>
    </row>
    <row r="29" spans="1:7" ht="54.75" customHeight="1">
      <c r="A29" s="195" t="s">
        <v>38</v>
      </c>
      <c r="B29" s="184" t="s">
        <v>173</v>
      </c>
      <c r="C29" s="7"/>
      <c r="D29" s="7"/>
      <c r="E29" s="185"/>
      <c r="F29" s="185"/>
      <c r="G29" s="286"/>
    </row>
    <row r="30" spans="1:7" ht="25.5">
      <c r="A30" s="109" t="s">
        <v>39</v>
      </c>
      <c r="B30" s="186" t="s">
        <v>174</v>
      </c>
      <c r="C30" s="7"/>
      <c r="D30" s="51"/>
      <c r="E30" s="138"/>
      <c r="F30" s="185"/>
      <c r="G30" s="286" t="s">
        <v>238</v>
      </c>
    </row>
    <row r="31" spans="1:7" ht="38.25">
      <c r="A31" s="193" t="s">
        <v>171</v>
      </c>
      <c r="B31" s="186" t="s">
        <v>195</v>
      </c>
      <c r="C31" s="7"/>
      <c r="D31" s="51"/>
      <c r="E31" s="138"/>
      <c r="F31" s="185"/>
      <c r="G31" s="286"/>
    </row>
    <row r="32" spans="1:7" ht="12.75">
      <c r="A32" s="195" t="s">
        <v>57</v>
      </c>
      <c r="B32" s="184" t="s">
        <v>176</v>
      </c>
      <c r="C32" s="7"/>
      <c r="D32" s="7"/>
      <c r="E32" s="185"/>
      <c r="F32" s="185"/>
      <c r="G32" s="286"/>
    </row>
    <row r="33" spans="1:7" ht="25.5">
      <c r="A33" s="109" t="s">
        <v>58</v>
      </c>
      <c r="B33" s="186" t="s">
        <v>177</v>
      </c>
      <c r="C33" s="7"/>
      <c r="D33" s="4"/>
      <c r="E33" s="138"/>
      <c r="F33" s="185"/>
      <c r="G33" s="286" t="s">
        <v>238</v>
      </c>
    </row>
    <row r="34" spans="1:7" ht="12.75">
      <c r="A34" s="109" t="s">
        <v>58</v>
      </c>
      <c r="B34" s="186" t="s">
        <v>179</v>
      </c>
      <c r="C34" s="7"/>
      <c r="D34" s="4"/>
      <c r="E34" s="138"/>
      <c r="F34" s="185"/>
      <c r="G34" s="286" t="s">
        <v>238</v>
      </c>
    </row>
    <row r="35" spans="1:7" ht="25.5">
      <c r="A35" s="195" t="s">
        <v>59</v>
      </c>
      <c r="B35" s="184" t="s">
        <v>183</v>
      </c>
      <c r="C35" s="7"/>
      <c r="D35" s="7"/>
      <c r="E35" s="185"/>
      <c r="F35" s="185"/>
      <c r="G35" s="286" t="s">
        <v>238</v>
      </c>
    </row>
    <row r="36" spans="1:7" ht="38.25">
      <c r="A36" s="109" t="s">
        <v>60</v>
      </c>
      <c r="B36" s="186" t="s">
        <v>184</v>
      </c>
      <c r="C36" s="7"/>
      <c r="D36" s="51"/>
      <c r="E36" s="138"/>
      <c r="F36" s="185"/>
      <c r="G36" s="286" t="s">
        <v>238</v>
      </c>
    </row>
    <row r="37" spans="1:7" ht="13.5">
      <c r="A37" s="171" t="s">
        <v>44</v>
      </c>
      <c r="B37" s="52" t="s">
        <v>31</v>
      </c>
      <c r="C37" s="7"/>
      <c r="D37" s="51">
        <v>80</v>
      </c>
      <c r="E37" s="187">
        <v>40</v>
      </c>
      <c r="F37" s="203">
        <v>36</v>
      </c>
      <c r="G37" s="178"/>
    </row>
    <row r="38" spans="1:7" ht="13.5">
      <c r="A38" s="196" t="s">
        <v>95</v>
      </c>
      <c r="B38" s="197" t="s">
        <v>61</v>
      </c>
      <c r="C38" s="51">
        <v>4</v>
      </c>
      <c r="D38" s="51">
        <v>216</v>
      </c>
      <c r="E38" s="51">
        <v>144</v>
      </c>
      <c r="F38" s="51">
        <v>72</v>
      </c>
      <c r="G38" s="179"/>
    </row>
    <row r="39" spans="1:7" ht="25.5">
      <c r="A39" s="285"/>
      <c r="B39" s="59" t="s">
        <v>153</v>
      </c>
      <c r="C39" s="61">
        <v>20</v>
      </c>
      <c r="D39" s="60">
        <v>1080</v>
      </c>
      <c r="E39" s="60">
        <v>720</v>
      </c>
      <c r="F39" s="202">
        <v>360</v>
      </c>
      <c r="G39" s="286"/>
    </row>
    <row r="40" spans="1:7" ht="12.75">
      <c r="A40" s="285" t="s">
        <v>151</v>
      </c>
      <c r="B40" s="59" t="s">
        <v>56</v>
      </c>
      <c r="C40" s="772">
        <v>19</v>
      </c>
      <c r="D40" s="776">
        <v>684</v>
      </c>
      <c r="E40" s="776"/>
      <c r="F40" s="776"/>
      <c r="G40" s="286" t="s">
        <v>238</v>
      </c>
    </row>
    <row r="41" spans="1:7" ht="12.75">
      <c r="A41" s="285" t="s">
        <v>93</v>
      </c>
      <c r="B41" s="59" t="s">
        <v>152</v>
      </c>
      <c r="C41" s="773"/>
      <c r="D41" s="776"/>
      <c r="E41" s="776"/>
      <c r="F41" s="776"/>
      <c r="G41" s="286"/>
    </row>
    <row r="42" spans="1:7" ht="12.75">
      <c r="A42" s="285" t="s">
        <v>64</v>
      </c>
      <c r="B42" s="59" t="s">
        <v>4</v>
      </c>
      <c r="C42" s="63">
        <v>1</v>
      </c>
      <c r="D42" s="63"/>
      <c r="E42" s="63"/>
      <c r="F42" s="64"/>
      <c r="G42" s="287"/>
    </row>
    <row r="43" spans="1:7" ht="12.75">
      <c r="A43" s="285" t="s">
        <v>66</v>
      </c>
      <c r="B43" s="59" t="s">
        <v>5</v>
      </c>
      <c r="C43" s="63">
        <v>1</v>
      </c>
      <c r="D43" s="63"/>
      <c r="E43" s="63"/>
      <c r="F43" s="65"/>
      <c r="G43" s="288"/>
    </row>
    <row r="44" spans="1:7" ht="12.75">
      <c r="A44" s="289" t="s">
        <v>67</v>
      </c>
      <c r="B44" s="62" t="s">
        <v>70</v>
      </c>
      <c r="C44" s="64">
        <v>1</v>
      </c>
      <c r="D44" s="63"/>
      <c r="E44" s="63"/>
      <c r="F44" s="65"/>
      <c r="G44" s="288"/>
    </row>
    <row r="45" spans="1:7" ht="12.75">
      <c r="A45" s="285" t="s">
        <v>71</v>
      </c>
      <c r="B45" s="59" t="s">
        <v>72</v>
      </c>
      <c r="C45" s="63">
        <v>2</v>
      </c>
      <c r="D45" s="63"/>
      <c r="E45" s="63"/>
      <c r="F45" s="63"/>
      <c r="G45" s="287"/>
    </row>
    <row r="46" spans="1:7" ht="13.5" thickBot="1">
      <c r="A46" s="761" t="s">
        <v>11</v>
      </c>
      <c r="B46" s="762"/>
      <c r="C46" s="290">
        <f>C20+C38+C40+C41+C42+C43+C45</f>
        <v>43</v>
      </c>
      <c r="D46" s="763"/>
      <c r="E46" s="763"/>
      <c r="F46" s="763"/>
      <c r="G46" s="764"/>
    </row>
    <row r="47" s="35" customFormat="1" ht="12.75">
      <c r="A47" s="41" t="s">
        <v>239</v>
      </c>
    </row>
    <row r="48" s="35" customFormat="1" ht="12.75">
      <c r="A48" s="38" t="s">
        <v>240</v>
      </c>
    </row>
    <row r="49" spans="1:15" s="1" customFormat="1" ht="12.75">
      <c r="A49" s="38" t="s">
        <v>241</v>
      </c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</row>
    <row r="50" spans="4:11" s="35" customFormat="1" ht="12.75">
      <c r="D50" s="36"/>
      <c r="E50" s="36"/>
      <c r="F50" s="36"/>
      <c r="G50" s="36"/>
      <c r="H50" s="36"/>
      <c r="I50" s="36"/>
      <c r="J50" s="36"/>
      <c r="K50" s="36"/>
    </row>
    <row r="51" spans="4:10" s="35" customFormat="1" ht="12.75">
      <c r="D51" s="36"/>
      <c r="E51" s="36"/>
      <c r="F51" s="36"/>
      <c r="G51" s="36"/>
      <c r="H51" s="36"/>
      <c r="I51" s="36"/>
      <c r="J51" s="36"/>
    </row>
  </sheetData>
  <sheetProtection/>
  <mergeCells count="20">
    <mergeCell ref="A8:G8"/>
    <mergeCell ref="A7:G7"/>
    <mergeCell ref="D40:F41"/>
    <mergeCell ref="A6:G6"/>
    <mergeCell ref="A17:A18"/>
    <mergeCell ref="B17:B18"/>
    <mergeCell ref="C17:C18"/>
    <mergeCell ref="D17:D18"/>
    <mergeCell ref="E17:F17"/>
    <mergeCell ref="G17:G18"/>
    <mergeCell ref="A46:B46"/>
    <mergeCell ref="D46:G46"/>
    <mergeCell ref="A9:H9"/>
    <mergeCell ref="A11:G11"/>
    <mergeCell ref="A16:D16"/>
    <mergeCell ref="A13:B13"/>
    <mergeCell ref="C13:G13"/>
    <mergeCell ref="A15:B15"/>
    <mergeCell ref="C14:G14"/>
    <mergeCell ref="C40:C41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28" sqref="B28:C28"/>
    </sheetView>
  </sheetViews>
  <sheetFormatPr defaultColWidth="9.140625" defaultRowHeight="15"/>
  <cols>
    <col min="1" max="1" width="5.57421875" style="148" customWidth="1"/>
    <col min="2" max="2" width="9.140625" style="148" hidden="1" customWidth="1"/>
    <col min="3" max="3" width="54.57421875" style="148" customWidth="1"/>
    <col min="4" max="16384" width="9.140625" style="148" customWidth="1"/>
  </cols>
  <sheetData>
    <row r="1" spans="1:3" ht="62.25" customHeight="1">
      <c r="A1" s="784" t="s">
        <v>236</v>
      </c>
      <c r="B1" s="785"/>
      <c r="C1" s="785"/>
    </row>
    <row r="2" spans="1:3" ht="15.75">
      <c r="A2" s="152"/>
      <c r="B2" s="152"/>
      <c r="C2" s="152"/>
    </row>
    <row r="3" spans="1:3" ht="15.75">
      <c r="A3" s="786" t="s">
        <v>198</v>
      </c>
      <c r="B3" s="787"/>
      <c r="C3" s="788"/>
    </row>
    <row r="4" spans="1:3" s="248" customFormat="1" ht="15.75">
      <c r="A4" s="245">
        <v>1</v>
      </c>
      <c r="B4" s="246"/>
      <c r="C4" s="247" t="s">
        <v>251</v>
      </c>
    </row>
    <row r="5" spans="1:3" s="248" customFormat="1" ht="15.75">
      <c r="A5" s="245">
        <v>2</v>
      </c>
      <c r="B5" s="246"/>
      <c r="C5" s="247" t="s">
        <v>252</v>
      </c>
    </row>
    <row r="6" spans="1:3" s="248" customFormat="1" ht="15.75">
      <c r="A6" s="245">
        <v>3</v>
      </c>
      <c r="B6" s="246"/>
      <c r="C6" s="247" t="s">
        <v>257</v>
      </c>
    </row>
    <row r="7" spans="1:3" s="248" customFormat="1" ht="15.75">
      <c r="A7" s="245">
        <v>4</v>
      </c>
      <c r="B7" s="246"/>
      <c r="C7" s="247" t="s">
        <v>253</v>
      </c>
    </row>
    <row r="8" spans="1:3" s="248" customFormat="1" ht="15.75">
      <c r="A8" s="245">
        <v>5</v>
      </c>
      <c r="B8" s="246"/>
      <c r="C8" s="247" t="s">
        <v>254</v>
      </c>
    </row>
    <row r="9" spans="1:3" s="248" customFormat="1" ht="15.75">
      <c r="A9" s="245">
        <v>6</v>
      </c>
      <c r="B9" s="246"/>
      <c r="C9" s="247" t="s">
        <v>255</v>
      </c>
    </row>
    <row r="10" spans="1:3" s="248" customFormat="1" ht="15.75">
      <c r="A10" s="245">
        <v>7</v>
      </c>
      <c r="B10" s="246"/>
      <c r="C10" s="247" t="s">
        <v>256</v>
      </c>
    </row>
    <row r="11" spans="1:3" s="248" customFormat="1" ht="15.75">
      <c r="A11" s="245">
        <v>8</v>
      </c>
      <c r="B11" s="246"/>
      <c r="C11" s="247" t="s">
        <v>309</v>
      </c>
    </row>
    <row r="12" spans="1:3" s="248" customFormat="1" ht="15.75">
      <c r="A12" s="245">
        <v>9</v>
      </c>
      <c r="B12" s="246"/>
      <c r="C12" s="247" t="s">
        <v>310</v>
      </c>
    </row>
    <row r="13" spans="1:3" s="248" customFormat="1" ht="15.75">
      <c r="A13" s="245">
        <v>10</v>
      </c>
      <c r="B13" s="246"/>
      <c r="C13" s="247" t="s">
        <v>311</v>
      </c>
    </row>
    <row r="14" spans="1:3" s="248" customFormat="1" ht="15.75">
      <c r="A14" s="245">
        <v>11</v>
      </c>
      <c r="B14" s="246"/>
      <c r="C14" s="247" t="s">
        <v>312</v>
      </c>
    </row>
    <row r="15" spans="1:3" s="248" customFormat="1" ht="15.75">
      <c r="A15" s="245">
        <v>12</v>
      </c>
      <c r="B15" s="246"/>
      <c r="C15" s="247" t="s">
        <v>258</v>
      </c>
    </row>
    <row r="16" spans="1:3" s="248" customFormat="1" ht="15.75">
      <c r="A16" s="245">
        <v>13</v>
      </c>
      <c r="B16" s="246"/>
      <c r="C16" s="247" t="s">
        <v>313</v>
      </c>
    </row>
    <row r="17" spans="1:3" ht="19.5" customHeight="1">
      <c r="A17" s="790"/>
      <c r="B17" s="790"/>
      <c r="C17" s="790"/>
    </row>
    <row r="18" spans="1:3" ht="19.5" customHeight="1">
      <c r="A18" s="791" t="s">
        <v>203</v>
      </c>
      <c r="B18" s="792"/>
      <c r="C18" s="793"/>
    </row>
    <row r="19" spans="1:3" ht="19.5" customHeight="1">
      <c r="A19" s="153" t="s">
        <v>199</v>
      </c>
      <c r="B19" s="790" t="s">
        <v>204</v>
      </c>
      <c r="C19" s="790"/>
    </row>
    <row r="20" spans="1:3" ht="19.5" customHeight="1">
      <c r="A20" s="153" t="s">
        <v>200</v>
      </c>
      <c r="B20" s="790" t="s">
        <v>205</v>
      </c>
      <c r="C20" s="790"/>
    </row>
    <row r="21" spans="1:3" ht="19.5" customHeight="1">
      <c r="A21" s="153" t="s">
        <v>201</v>
      </c>
      <c r="B21" s="790" t="s">
        <v>206</v>
      </c>
      <c r="C21" s="790"/>
    </row>
    <row r="22" spans="1:3" ht="19.5" customHeight="1">
      <c r="A22" s="153" t="s">
        <v>202</v>
      </c>
      <c r="B22" s="790" t="s">
        <v>207</v>
      </c>
      <c r="C22" s="790"/>
    </row>
    <row r="23" spans="1:3" ht="19.5" customHeight="1">
      <c r="A23" s="153"/>
      <c r="B23" s="790"/>
      <c r="C23" s="790"/>
    </row>
    <row r="24" spans="1:3" ht="19.5" customHeight="1">
      <c r="A24" s="791" t="s">
        <v>208</v>
      </c>
      <c r="B24" s="792"/>
      <c r="C24" s="793"/>
    </row>
    <row r="25" spans="1:3" ht="19.5" customHeight="1">
      <c r="A25" s="153" t="s">
        <v>199</v>
      </c>
      <c r="B25" s="790" t="s">
        <v>209</v>
      </c>
      <c r="C25" s="790"/>
    </row>
    <row r="26" spans="1:3" ht="19.5" customHeight="1">
      <c r="A26" s="153" t="s">
        <v>200</v>
      </c>
      <c r="B26" s="790" t="s">
        <v>210</v>
      </c>
      <c r="C26" s="790"/>
    </row>
    <row r="27" spans="1:3" ht="19.5" customHeight="1">
      <c r="A27" s="790" t="s">
        <v>211</v>
      </c>
      <c r="B27" s="790"/>
      <c r="C27" s="790"/>
    </row>
    <row r="28" spans="1:3" ht="19.5" customHeight="1">
      <c r="A28" s="153" t="s">
        <v>199</v>
      </c>
      <c r="B28" s="790" t="s">
        <v>212</v>
      </c>
      <c r="C28" s="790"/>
    </row>
    <row r="29" spans="1:3" ht="31.5" customHeight="1">
      <c r="A29" s="153" t="s">
        <v>200</v>
      </c>
      <c r="B29" s="790" t="s">
        <v>314</v>
      </c>
      <c r="C29" s="790"/>
    </row>
    <row r="30" spans="1:3" ht="15.75">
      <c r="A30" s="789" t="s">
        <v>213</v>
      </c>
      <c r="B30" s="789"/>
      <c r="C30" s="789"/>
    </row>
    <row r="31" spans="1:3" ht="15.75">
      <c r="A31" s="154" t="s">
        <v>199</v>
      </c>
      <c r="B31" s="154"/>
      <c r="C31" s="154" t="s">
        <v>214</v>
      </c>
    </row>
    <row r="32" spans="1:3" ht="15.75">
      <c r="A32" s="154" t="s">
        <v>200</v>
      </c>
      <c r="B32" s="154"/>
      <c r="C32" s="154" t="s">
        <v>215</v>
      </c>
    </row>
  </sheetData>
  <sheetProtection/>
  <mergeCells count="16">
    <mergeCell ref="B28:C28"/>
    <mergeCell ref="B29:C29"/>
    <mergeCell ref="A24:C24"/>
    <mergeCell ref="B25:C25"/>
    <mergeCell ref="B26:C26"/>
    <mergeCell ref="A27:C27"/>
    <mergeCell ref="A1:C1"/>
    <mergeCell ref="A3:C3"/>
    <mergeCell ref="A30:C30"/>
    <mergeCell ref="A17:C17"/>
    <mergeCell ref="A18:C18"/>
    <mergeCell ref="B19:C19"/>
    <mergeCell ref="B20:C20"/>
    <mergeCell ref="B21:C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2014-05-29T03:26:22Z</cp:lastPrinted>
  <dcterms:created xsi:type="dcterms:W3CDTF">2006-09-28T05:33:49Z</dcterms:created>
  <dcterms:modified xsi:type="dcterms:W3CDTF">2017-11-17T11:00:37Z</dcterms:modified>
  <cp:category/>
  <cp:version/>
  <cp:contentType/>
  <cp:contentStatus/>
</cp:coreProperties>
</file>