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61" windowWidth="15180" windowHeight="10140" activeTab="3"/>
  </bookViews>
  <sheets>
    <sheet name="Тит учеб план" sheetId="1" r:id="rId1"/>
    <sheet name="Тит лист к графику" sheetId="2" r:id="rId2"/>
    <sheet name="Сводные данные" sheetId="3" r:id="rId3"/>
    <sheet name="РУП" sheetId="4" r:id="rId4"/>
    <sheet name="кабинеты" sheetId="5" r:id="rId5"/>
  </sheets>
  <externalReferences>
    <externalReference r:id="rId8"/>
    <externalReference r:id="rId9"/>
  </externalReferences>
  <definedNames>
    <definedName name="Допустимое_уменьшение_нагрузки_меньше_32_часов_для_некоторых_циклов" localSheetId="1">'[2]Рабочий'!$AA$12</definedName>
    <definedName name="Допустимое_уменьшение_нагрузки_меньше_32_часов_для_некоторых_циклов" localSheetId="0">'[2]Рабочий'!$AA$12</definedName>
    <definedName name="Допустимое_уменьшение_нагрузки_меньше_32_часов_для_некоторых_циклов">'[1]Рабочий'!$AA$12</definedName>
    <definedName name="_xlnm.Print_Titles" localSheetId="3">'РУП'!$3:$8</definedName>
    <definedName name="МаксКолЗачВГоду" localSheetId="1">'[2]Нормы'!$B$12</definedName>
    <definedName name="МаксКолЗачВГоду" localSheetId="0">'[2]Нормы'!$B$12</definedName>
    <definedName name="МаксКолЗачВГоду">'[1]Нормы'!$B$12</definedName>
    <definedName name="МаксКолЭкзВГоду" localSheetId="1">'[2]Нормы'!$B$11</definedName>
    <definedName name="МаксКолЭкзВГоду" localSheetId="0">'[2]Нормы'!$B$11</definedName>
    <definedName name="МаксКолЭкзВГоду">'[1]Нормы'!$B$11</definedName>
    <definedName name="_xlnm.Print_Area" localSheetId="3">'РУП'!$A$1:$AH$87</definedName>
    <definedName name="_xlnm.Print_Area" localSheetId="1">'Тит лист к графику'!$A$1:$BI$27</definedName>
    <definedName name="_xlnm.Print_Area" localSheetId="0">'Тит учеб план'!$A$1:$BI$28</definedName>
    <definedName name="ОбязУчебНагрузка" localSheetId="1">'[2]Нормы'!$B$3</definedName>
    <definedName name="ОбязУчебНагрузка" localSheetId="0">'[2]Нормы'!$B$3</definedName>
    <definedName name="ОбязУчебНагрузка">'[1]Нормы'!$B$3</definedName>
    <definedName name="ОтклонениеПоЦиклам" localSheetId="1">'[2]План'!$EB$6</definedName>
    <definedName name="ОтклонениеПоЦиклам" localSheetId="0">'[2]План'!$EB$6</definedName>
    <definedName name="ОтклонениеПоЦиклам">'[1]План'!$EB$6</definedName>
    <definedName name="Сроки_МинКолЧасовПоДисц" localSheetId="1">'[2]Нормы'!$B$6</definedName>
    <definedName name="Сроки_МинКолЧасовПоДисц" localSheetId="0">'[2]Нормы'!$B$6</definedName>
    <definedName name="Сроки_МинКолЧасовПоДисц">'[1]Нормы'!$B$6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I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праздничной на 1 больше</t>
        </r>
      </text>
    </comment>
  </commentList>
</comments>
</file>

<file path=xl/sharedStrings.xml><?xml version="1.0" encoding="utf-8"?>
<sst xmlns="http://schemas.openxmlformats.org/spreadsheetml/2006/main" count="332" uniqueCount="230">
  <si>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</si>
  <si>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</si>
  <si>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</si>
  <si>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</si>
  <si>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</si>
  <si>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</si>
  <si>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</si>
  <si>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</si>
  <si>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по профилю профессии/специальности</t>
  </si>
  <si>
    <t>преддипломная</t>
  </si>
  <si>
    <t>(для СПО)</t>
  </si>
  <si>
    <t>I курс</t>
  </si>
  <si>
    <t>II курс</t>
  </si>
  <si>
    <t>III курс</t>
  </si>
  <si>
    <t>Всего</t>
  </si>
  <si>
    <t>Наименование циклов, дисциплин, профессиональных модулей, МДК, практик</t>
  </si>
  <si>
    <t>О.00</t>
  </si>
  <si>
    <t>Общеобразовательный цикл</t>
  </si>
  <si>
    <t>Иностранный язык</t>
  </si>
  <si>
    <t>История</t>
  </si>
  <si>
    <t>Обществознание (вкл. экономику и право)</t>
  </si>
  <si>
    <t>Химия</t>
  </si>
  <si>
    <t>Биология</t>
  </si>
  <si>
    <t>Физическая культура</t>
  </si>
  <si>
    <t>Математика</t>
  </si>
  <si>
    <t>Физика</t>
  </si>
  <si>
    <t>ОП.00</t>
  </si>
  <si>
    <t>ПМ.00</t>
  </si>
  <si>
    <t>Профессиональные модули</t>
  </si>
  <si>
    <t>ПМ.01</t>
  </si>
  <si>
    <t>УП.01</t>
  </si>
  <si>
    <t>ПП.01</t>
  </si>
  <si>
    <t>УП.02</t>
  </si>
  <si>
    <t>ПП.02</t>
  </si>
  <si>
    <t>дисциплин и МДК</t>
  </si>
  <si>
    <t>учебной практики</t>
  </si>
  <si>
    <t>зачетов</t>
  </si>
  <si>
    <t>Охрана труда</t>
  </si>
  <si>
    <t>ПМ.02</t>
  </si>
  <si>
    <t>ПМ.03</t>
  </si>
  <si>
    <t>Э</t>
  </si>
  <si>
    <t>ГИА.00</t>
  </si>
  <si>
    <t>очная</t>
  </si>
  <si>
    <t>Индекс</t>
  </si>
  <si>
    <t>Профессиональный цикл</t>
  </si>
  <si>
    <t>ДЗ</t>
  </si>
  <si>
    <t>УТВЕРЖДАЮ</t>
  </si>
  <si>
    <t>Квалификация:</t>
  </si>
  <si>
    <t>УП.03</t>
  </si>
  <si>
    <t>ПП.03</t>
  </si>
  <si>
    <t>Профильные общеобразовательные дисциплины</t>
  </si>
  <si>
    <t>ОГСЭ.00</t>
  </si>
  <si>
    <t>Общий гуманитарный и социально-экономический цикл</t>
  </si>
  <si>
    <t>Основы философии</t>
  </si>
  <si>
    <t>Экологические основы природопользования</t>
  </si>
  <si>
    <t>Информационные технологии в профессиональной деятельности</t>
  </si>
  <si>
    <t>ПМ.04</t>
  </si>
  <si>
    <t>УП.04</t>
  </si>
  <si>
    <t>ПП.04</t>
  </si>
  <si>
    <t>Базовые общепрофессиональные дисциплины</t>
  </si>
  <si>
    <t>ОГСЭ.01.</t>
  </si>
  <si>
    <t>ОГСЭ.02.</t>
  </si>
  <si>
    <t>ОГСЭ.04.</t>
  </si>
  <si>
    <t>EH.00</t>
  </si>
  <si>
    <t>ЕН.01.</t>
  </si>
  <si>
    <t>ЕН.02.</t>
  </si>
  <si>
    <t>П. 00</t>
  </si>
  <si>
    <t>Общепрофессиональные дисциплины</t>
  </si>
  <si>
    <t xml:space="preserve">ОП.01. </t>
  </si>
  <si>
    <t xml:space="preserve">ОП.02. </t>
  </si>
  <si>
    <t>ОП.04.</t>
  </si>
  <si>
    <t>ОП.05.</t>
  </si>
  <si>
    <t xml:space="preserve">ОП.06. </t>
  </si>
  <si>
    <t>Правовые основы профессиональной деятельности</t>
  </si>
  <si>
    <t>ОП.07.</t>
  </si>
  <si>
    <t>ОП.09.</t>
  </si>
  <si>
    <t>МДК.01.01.</t>
  </si>
  <si>
    <t>МДК.02.01.</t>
  </si>
  <si>
    <t>МДК.03.01.</t>
  </si>
  <si>
    <t>МДК.04.01.</t>
  </si>
  <si>
    <t>ВСЕГО</t>
  </si>
  <si>
    <t>ПДП</t>
  </si>
  <si>
    <t>3</t>
  </si>
  <si>
    <t>Директор БУ "Радужнинский</t>
  </si>
  <si>
    <t>Метрология, стандартизация и сертификация</t>
  </si>
  <si>
    <t xml:space="preserve">Формы промежуточной аттестации                                      </t>
  </si>
  <si>
    <t>Максимальная</t>
  </si>
  <si>
    <t>Самостоятельная работа</t>
  </si>
  <si>
    <t>Всего занятий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</si>
  <si>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</si>
  <si>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</si>
  <si>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</si>
  <si>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</si>
  <si>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</si>
  <si>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</si>
  <si>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</si>
  <si>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</si>
  <si>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4</t>
  </si>
  <si>
    <t>Математический и общий ественно-научный цикл</t>
  </si>
  <si>
    <t xml:space="preserve">ОП.08. </t>
  </si>
  <si>
    <t>___________________ М.Н.Волков</t>
  </si>
  <si>
    <t xml:space="preserve"> УЧЕБНЫЙ ПЛАН</t>
  </si>
  <si>
    <t xml:space="preserve">Форма обучения - </t>
  </si>
  <si>
    <t xml:space="preserve">Нормативный срок  освоения ОПОП - </t>
  </si>
  <si>
    <t xml:space="preserve">Профиль получаемого профессионального образования - </t>
  </si>
  <si>
    <t>2. Сводные данные по бюджету времени (в неделях)</t>
  </si>
  <si>
    <t>Кабинеты:</t>
  </si>
  <si>
    <t>иностранного языка</t>
  </si>
  <si>
    <t>Лаборатории:</t>
  </si>
  <si>
    <t>Спортивный комплекс:</t>
  </si>
  <si>
    <t>Спортивный зал</t>
  </si>
  <si>
    <t>Залы:</t>
  </si>
  <si>
    <t>Актовый зал</t>
  </si>
  <si>
    <t>IV курс</t>
  </si>
  <si>
    <t>ПМ.05</t>
  </si>
  <si>
    <t>ОГСЭ.0З.</t>
  </si>
  <si>
    <t>преддипломная практика</t>
  </si>
  <si>
    <t xml:space="preserve">производственной практики                                 </t>
  </si>
  <si>
    <t>3 года и 10 мес.</t>
  </si>
  <si>
    <t>социально-экономических дисциплин</t>
  </si>
  <si>
    <t>безопасности жизнедеятельности и охраны труда</t>
  </si>
  <si>
    <t>Э(к)</t>
  </si>
  <si>
    <t>--/Э</t>
  </si>
  <si>
    <t>--/ДЗ</t>
  </si>
  <si>
    <t>--/--/ДЗ</t>
  </si>
  <si>
    <t>17 нед.</t>
  </si>
  <si>
    <t>Учебная нагрузка обучающихся (час.)</t>
  </si>
  <si>
    <t>обязательная</t>
  </si>
  <si>
    <r>
      <t>Распределение обязательной нагрузки</t>
    </r>
    <r>
      <rPr>
        <sz val="10"/>
        <rFont val="Times New Roman"/>
        <family val="1"/>
      </rPr>
      <t xml:space="preserve">  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</rPr>
      <t>по курсам и семестрам (час. в семестр)</t>
    </r>
  </si>
  <si>
    <t>Преддипломная практика</t>
  </si>
  <si>
    <t>экзаменов (в т.ч. экзаменов квалификационных)</t>
  </si>
  <si>
    <t>дифф. зачетов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</si>
  <si>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</si>
  <si>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</si>
  <si>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</si>
  <si>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</si>
  <si>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</si>
  <si>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</si>
  <si>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</si>
  <si>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ОДп.00</t>
  </si>
  <si>
    <t>ОДп.01</t>
  </si>
  <si>
    <t>ОДп.02</t>
  </si>
  <si>
    <t>ОДп.03</t>
  </si>
  <si>
    <t>в т.ч.</t>
  </si>
  <si>
    <t xml:space="preserve">ОП.03. </t>
  </si>
  <si>
    <t>Лаб. и практ. Занятий</t>
  </si>
  <si>
    <t>по программе базовой подготовки</t>
  </si>
  <si>
    <t xml:space="preserve">Информатика </t>
  </si>
  <si>
    <t>программы подготовки специалистов среднего звена</t>
  </si>
  <si>
    <t xml:space="preserve"> КАЛЕНДАРНЫЙ УЧЕБНЫЙ ГРАФИК</t>
  </si>
  <si>
    <t>Русский язык и литература</t>
  </si>
  <si>
    <t>ОБЖ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</si>
  <si>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/8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</si>
  <si>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t>Курсовых работ (проектов)/индивидуальных проектов</t>
  </si>
  <si>
    <t>Консультации из расчета 4 часа на одного обучающегося в год</t>
  </si>
  <si>
    <r>
      <t xml:space="preserve">1. Программа базовой  подготовки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1.1. Выпускная квалификационная работа в форме:                                                                                                                                                                                                                                                                                                          дипломной работы (проекта)</t>
    </r>
  </si>
  <si>
    <t>Математика: алгебра, начала математического анализа, геометрия</t>
  </si>
  <si>
    <r>
      <t>2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/4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</si>
  <si>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t>3. Рабочий учебный план по специальности 19.02.10 Технология продукции общественного питания</t>
  </si>
  <si>
    <t>естественнонаучный</t>
  </si>
  <si>
    <r>
      <t xml:space="preserve">по специальности </t>
    </r>
    <r>
      <rPr>
        <b/>
        <sz val="14"/>
        <color indexed="8"/>
        <rFont val="Times New Roman"/>
        <family val="1"/>
      </rPr>
      <t>19.02.10 ТЕХНОЛОГИЯ ПРОДУКЦИИ ОБЩЕСТВЕННОГО ПИТАНИЯ</t>
    </r>
  </si>
  <si>
    <t>политехнический колледж"</t>
  </si>
  <si>
    <t>ЕН.03.</t>
  </si>
  <si>
    <t>Микробиология, санитария и гигиена в пищевом производстве</t>
  </si>
  <si>
    <t>Физиология питания</t>
  </si>
  <si>
    <t>Организация хранения и контроль запасов и сырья</t>
  </si>
  <si>
    <t>Основы экономики, менеджмента и маркетинга</t>
  </si>
  <si>
    <t>Организация процесса приготовления и приготовление полуфабрикатов для сложной кулинарной продукции</t>
  </si>
  <si>
    <t>Технология приготовления полуфабрикатов для сложной кулинарной продукции</t>
  </si>
  <si>
    <t>Организация процесса приготовления и приготовление сложной холодной кулинарной продукции</t>
  </si>
  <si>
    <t>Технология приготовления сложной холодной кулинарной продукции</t>
  </si>
  <si>
    <t>Организация процесса приготовления и приготовление сложной горячей кулинарной продукции</t>
  </si>
  <si>
    <t>Технология приготовления сложной горячей кулинарной продукции</t>
  </si>
  <si>
    <t>Организация процесса приготовления и приготовление сложных хлебобулочных, мучных кондитерских изделий</t>
  </si>
  <si>
    <t>Технология приготовления сложных хлебобулочных, мучных кондитерских изделий</t>
  </si>
  <si>
    <t>МДК.05.01.</t>
  </si>
  <si>
    <t>УП.05</t>
  </si>
  <si>
    <t>ПП.05</t>
  </si>
  <si>
    <t>Организация процесса приготовления и приготовление сложных холодных и горячих десертов</t>
  </si>
  <si>
    <t>Технология приготовления сложных холодных и горячих десертов</t>
  </si>
  <si>
    <t>ПМ.06</t>
  </si>
  <si>
    <t>МДК.06.01.</t>
  </si>
  <si>
    <t>ПП.06</t>
  </si>
  <si>
    <t>Организация работы структурного подразделения</t>
  </si>
  <si>
    <t>Управление структурным подразделением организации</t>
  </si>
  <si>
    <t>ПМ.07</t>
  </si>
  <si>
    <t>МДК.07.01.</t>
  </si>
  <si>
    <t>УП.07</t>
  </si>
  <si>
    <t>ПП.07</t>
  </si>
  <si>
    <t>Выполнение работ по профессии "Официант, бармен"</t>
  </si>
  <si>
    <t xml:space="preserve">Технология обслуживания потребителей в зале </t>
  </si>
  <si>
    <t>Э*</t>
  </si>
  <si>
    <t>Безопасность жизнедеятельности*</t>
  </si>
  <si>
    <t>ОДб.07</t>
  </si>
  <si>
    <t>ОДб.08</t>
  </si>
  <si>
    <t>23 нед.</t>
  </si>
  <si>
    <t>22 нед.</t>
  </si>
  <si>
    <t>4 нед.</t>
  </si>
  <si>
    <t>6 нед.</t>
  </si>
  <si>
    <t>--/--/Э</t>
  </si>
  <si>
    <t>--/--/З/--/ДЗ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</si>
  <si>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/6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</si>
  <si>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</si>
  <si>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/6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</si>
  <si>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/13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/14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</si>
  <si>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/19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/17</t>
    </r>
    <r>
      <rPr>
        <b/>
        <vertAlign val="subscript"/>
        <sz val="9"/>
        <rFont val="Times New Roman"/>
        <family val="1"/>
      </rPr>
      <t>Э</t>
    </r>
  </si>
  <si>
    <r>
      <t>2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/33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/21</t>
    </r>
    <r>
      <rPr>
        <b/>
        <vertAlign val="subscript"/>
        <sz val="9"/>
        <rFont val="Times New Roman"/>
        <family val="1"/>
      </rPr>
      <t>Э</t>
    </r>
  </si>
  <si>
    <t>Выполнение дипломного проекта (квалификационной работы ) с    18.05.2020    по   13.06.2020 (всего   4  нед.)                                                                                                                                                          Защита дипломного проекта (квалификационной работы) с 15.06.2020 по 27.06.2020 (всего 2 нед.)</t>
  </si>
  <si>
    <t>* учебно-полевые сборы - 35 часов</t>
  </si>
  <si>
    <t>"_______" ____________ 20_____г.</t>
  </si>
  <si>
    <t xml:space="preserve"> бюджетного учреждения профессионального образования</t>
  </si>
  <si>
    <t>Ханты-Мансийского автономного округа - Югры "Радужнинский политехнический колледж"</t>
  </si>
  <si>
    <t>Техник-технолог</t>
  </si>
  <si>
    <t xml:space="preserve">Период обучения - </t>
  </si>
  <si>
    <t>6. Перечень кабинетов, лабораторий, мастерских и других помещений для подготовки по специальности "Технология продукции общественного питания"</t>
  </si>
  <si>
    <t>информационных технологий в профессиональной деятельности</t>
  </si>
  <si>
    <t>экологических основ природопользования</t>
  </si>
  <si>
    <t>технологического оборудования кулинарного и кондитерского производства</t>
  </si>
  <si>
    <t>химии</t>
  </si>
  <si>
    <t>метрологии и стандартизации</t>
  </si>
  <si>
    <t>микробиологии, санитарии и гигиены</t>
  </si>
  <si>
    <t>Учебный кулинарный цех</t>
  </si>
  <si>
    <t>Учебный кондитерский цех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</si>
  <si>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</si>
  <si>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</si>
  <si>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12 нед.</t>
  </si>
  <si>
    <t>на базе основного общего образования</t>
  </si>
  <si>
    <t>2016-2020 учебный год</t>
  </si>
  <si>
    <t xml:space="preserve">на базе основного общего образования </t>
  </si>
  <si>
    <t>Стрелковый тир ( электронный) или место для стрельбы.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</si>
</sst>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0_ ;[Red]\-0\ "/>
    <numFmt numFmtId="188" formatCode="dd/mm/yy;@"/>
    <numFmt numFmtId="189" formatCode="0.00000"/>
    <numFmt numFmtId="190" formatCode="0.0000"/>
    <numFmt numFmtId="191" formatCode="0.000"/>
    <numFmt numFmtId="192" formatCode="[$-FC19]d\ mmmm\ yyyy\ &quot;г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vertAlign val="subscript"/>
      <sz val="9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89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6" fillId="0" borderId="0" xfId="55" applyNumberFormat="1" applyFont="1" applyBorder="1" applyAlignment="1" applyProtection="1">
      <alignment horizontal="left" vertical="center"/>
      <protection hidden="1"/>
    </xf>
    <xf numFmtId="49" fontId="6" fillId="0" borderId="0" xfId="55" applyNumberFormat="1" applyFont="1" applyBorder="1" applyProtection="1">
      <alignment/>
      <protection hidden="1"/>
    </xf>
    <xf numFmtId="1" fontId="6" fillId="0" borderId="0" xfId="55" applyNumberFormat="1" applyFont="1" applyBorder="1" applyProtection="1">
      <alignment/>
      <protection hidden="1"/>
    </xf>
    <xf numFmtId="0" fontId="6" fillId="0" borderId="0" xfId="55" applyFont="1">
      <alignment/>
      <protection/>
    </xf>
    <xf numFmtId="49" fontId="6" fillId="0" borderId="0" xfId="55" applyNumberFormat="1" applyFont="1" applyBorder="1" applyAlignment="1" applyProtection="1">
      <alignment horizontal="justify" vertical="center"/>
      <protection hidden="1"/>
    </xf>
    <xf numFmtId="0" fontId="6" fillId="0" borderId="0" xfId="55" applyFont="1" applyBorder="1">
      <alignment/>
      <protection/>
    </xf>
    <xf numFmtId="49" fontId="6" fillId="0" borderId="12" xfId="55" applyNumberFormat="1" applyFont="1" applyBorder="1" applyAlignment="1" applyProtection="1">
      <alignment horizontal="center" vertical="center"/>
      <protection hidden="1"/>
    </xf>
    <xf numFmtId="1" fontId="6" fillId="0" borderId="13" xfId="55" applyNumberFormat="1" applyFont="1" applyBorder="1" applyAlignment="1" applyProtection="1">
      <alignment horizontal="center" vertical="center" wrapText="1"/>
      <protection hidden="1"/>
    </xf>
    <xf numFmtId="1" fontId="6" fillId="0" borderId="10" xfId="55" applyNumberFormat="1" applyFont="1" applyBorder="1" applyAlignment="1" applyProtection="1">
      <alignment horizontal="center" vertical="center"/>
      <protection hidden="1"/>
    </xf>
    <xf numFmtId="0" fontId="6" fillId="0" borderId="14" xfId="55" applyFont="1" applyBorder="1" applyAlignment="1">
      <alignment horizontal="center"/>
      <protection/>
    </xf>
    <xf numFmtId="1" fontId="6" fillId="0" borderId="10" xfId="55" applyNumberFormat="1" applyFont="1" applyBorder="1" applyAlignment="1" applyProtection="1">
      <alignment horizontal="center" vertical="center" shrinkToFit="1"/>
      <protection hidden="1"/>
    </xf>
    <xf numFmtId="1" fontId="6" fillId="0" borderId="10" xfId="55" applyNumberFormat="1" applyFont="1" applyBorder="1" applyAlignment="1" applyProtection="1">
      <alignment horizontal="center" vertical="center" wrapText="1"/>
      <protection hidden="1"/>
    </xf>
    <xf numFmtId="1" fontId="6" fillId="0" borderId="14" xfId="55" applyNumberFormat="1" applyFont="1" applyBorder="1" applyAlignment="1" applyProtection="1">
      <alignment horizontal="center" vertical="center" wrapText="1"/>
      <protection hidden="1"/>
    </xf>
    <xf numFmtId="0" fontId="6" fillId="0" borderId="0" xfId="55" applyFont="1" applyBorder="1" applyAlignment="1">
      <alignment horizontal="center" vertical="center" textRotation="90"/>
      <protection/>
    </xf>
    <xf numFmtId="0" fontId="6" fillId="0" borderId="0" xfId="55" applyFont="1" applyFill="1" applyBorder="1" applyAlignment="1">
      <alignment horizontal="center" vertical="center" textRotation="90"/>
      <protection/>
    </xf>
    <xf numFmtId="49" fontId="4" fillId="0" borderId="15" xfId="55" applyNumberFormat="1" applyFont="1" applyFill="1" applyBorder="1" applyAlignment="1" applyProtection="1">
      <alignment horizontal="center" vertical="center"/>
      <protection hidden="1"/>
    </xf>
    <xf numFmtId="49" fontId="4" fillId="0" borderId="15" xfId="55" applyNumberFormat="1" applyFont="1" applyBorder="1" applyAlignment="1" applyProtection="1">
      <alignment horizontal="center" vertical="center"/>
      <protection hidden="1"/>
    </xf>
    <xf numFmtId="49" fontId="6" fillId="0" borderId="16" xfId="55" applyNumberFormat="1" applyFont="1" applyFill="1" applyBorder="1" applyAlignment="1" applyProtection="1">
      <alignment horizontal="center" vertical="center"/>
      <protection hidden="1"/>
    </xf>
    <xf numFmtId="49" fontId="6" fillId="0" borderId="16" xfId="55" applyNumberFormat="1" applyFont="1" applyBorder="1" applyAlignment="1" applyProtection="1">
      <alignment horizontal="center" vertical="center"/>
      <protection hidden="1"/>
    </xf>
    <xf numFmtId="1" fontId="6" fillId="0" borderId="17" xfId="55" applyNumberFormat="1" applyFont="1" applyBorder="1" applyAlignment="1" applyProtection="1">
      <alignment horizontal="center" vertical="center"/>
      <protection hidden="1"/>
    </xf>
    <xf numFmtId="1" fontId="6" fillId="0" borderId="18" xfId="55" applyNumberFormat="1" applyFont="1" applyBorder="1" applyAlignment="1" applyProtection="1">
      <alignment horizontal="center" vertical="center"/>
      <protection hidden="1"/>
    </xf>
    <xf numFmtId="49" fontId="6" fillId="0" borderId="19" xfId="55" applyNumberFormat="1" applyFont="1" applyBorder="1" applyAlignment="1" applyProtection="1">
      <alignment horizontal="center" vertical="center"/>
      <protection hidden="1"/>
    </xf>
    <xf numFmtId="1" fontId="6" fillId="0" borderId="20" xfId="55" applyNumberFormat="1" applyFont="1" applyBorder="1" applyAlignment="1" applyProtection="1">
      <alignment horizontal="center" vertical="center"/>
      <protection hidden="1"/>
    </xf>
    <xf numFmtId="49" fontId="6" fillId="0" borderId="19" xfId="55" applyNumberFormat="1" applyFont="1" applyFill="1" applyBorder="1" applyAlignment="1" applyProtection="1">
      <alignment horizontal="center" vertical="center"/>
      <protection hidden="1"/>
    </xf>
    <xf numFmtId="1" fontId="6" fillId="0" borderId="21" xfId="55" applyNumberFormat="1" applyFont="1" applyBorder="1" applyAlignment="1" applyProtection="1">
      <alignment horizontal="center" vertical="center"/>
      <protection hidden="1"/>
    </xf>
    <xf numFmtId="49" fontId="6" fillId="0" borderId="0" xfId="55" applyNumberFormat="1" applyFont="1" applyFill="1" applyBorder="1" applyAlignment="1" applyProtection="1">
      <alignment horizontal="left" vertical="center"/>
      <protection hidden="1"/>
    </xf>
    <xf numFmtId="0" fontId="4" fillId="0" borderId="15" xfId="55" applyFont="1" applyBorder="1" applyAlignment="1">
      <alignment horizontal="center" vertical="center"/>
      <protection/>
    </xf>
    <xf numFmtId="1" fontId="4" fillId="0" borderId="22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1" fontId="6" fillId="0" borderId="16" xfId="55" applyNumberFormat="1" applyFont="1" applyFill="1" applyBorder="1" applyAlignment="1" applyProtection="1">
      <alignment horizontal="center" vertical="center" shrinkToFit="1"/>
      <protection/>
    </xf>
    <xf numFmtId="1" fontId="6" fillId="0" borderId="17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3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0" xfId="55" applyNumberFormat="1" applyFont="1" applyFill="1" applyBorder="1">
      <alignment/>
      <protection/>
    </xf>
    <xf numFmtId="1" fontId="6" fillId="0" borderId="0" xfId="55" applyNumberFormat="1" applyFont="1" applyBorder="1">
      <alignment/>
      <protection/>
    </xf>
    <xf numFmtId="1" fontId="6" fillId="0" borderId="19" xfId="55" applyNumberFormat="1" applyFont="1" applyFill="1" applyBorder="1" applyAlignment="1" applyProtection="1">
      <alignment horizontal="center" vertical="center" shrinkToFit="1"/>
      <protection/>
    </xf>
    <xf numFmtId="1" fontId="6" fillId="0" borderId="10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5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0" xfId="55" applyNumberFormat="1" applyFont="1" applyFill="1" applyBorder="1">
      <alignment/>
      <protection/>
    </xf>
    <xf numFmtId="1" fontId="6" fillId="0" borderId="16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18" xfId="55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55" applyFont="1" applyFill="1">
      <alignment/>
      <protection/>
    </xf>
    <xf numFmtId="1" fontId="6" fillId="0" borderId="10" xfId="55" applyNumberFormat="1" applyFont="1" applyFill="1" applyBorder="1" applyAlignment="1" applyProtection="1">
      <alignment horizontal="center" vertical="center" shrinkToFit="1"/>
      <protection/>
    </xf>
    <xf numFmtId="1" fontId="6" fillId="0" borderId="20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4" xfId="55" applyNumberFormat="1" applyFont="1" applyFill="1" applyBorder="1" applyAlignment="1" applyProtection="1">
      <alignment horizontal="center" vertical="center"/>
      <protection hidden="1"/>
    </xf>
    <xf numFmtId="1" fontId="6" fillId="0" borderId="20" xfId="55" applyNumberFormat="1" applyFont="1" applyFill="1" applyBorder="1" applyAlignment="1" applyProtection="1">
      <alignment horizontal="center" vertical="center"/>
      <protection hidden="1"/>
    </xf>
    <xf numFmtId="0" fontId="6" fillId="0" borderId="10" xfId="55" applyFont="1" applyBorder="1">
      <alignment/>
      <protection/>
    </xf>
    <xf numFmtId="1" fontId="6" fillId="0" borderId="26" xfId="55" applyNumberFormat="1" applyFont="1" applyFill="1" applyBorder="1" applyAlignment="1" applyProtection="1">
      <alignment horizontal="center" vertical="center"/>
      <protection hidden="1"/>
    </xf>
    <xf numFmtId="1" fontId="6" fillId="0" borderId="21" xfId="55" applyNumberFormat="1" applyFont="1" applyFill="1" applyBorder="1" applyAlignment="1" applyProtection="1">
      <alignment horizontal="center" vertical="center"/>
      <protection hidden="1"/>
    </xf>
    <xf numFmtId="0" fontId="4" fillId="0" borderId="15" xfId="55" applyFont="1" applyFill="1" applyBorder="1" applyAlignment="1">
      <alignment horizontal="center" vertical="center"/>
      <protection/>
    </xf>
    <xf numFmtId="1" fontId="4" fillId="0" borderId="22" xfId="55" applyNumberFormat="1" applyFont="1" applyFill="1" applyBorder="1" applyAlignment="1" applyProtection="1">
      <alignment horizontal="center" vertical="center"/>
      <protection hidden="1"/>
    </xf>
    <xf numFmtId="1" fontId="4" fillId="0" borderId="15" xfId="55" applyNumberFormat="1" applyFont="1" applyBorder="1" applyAlignment="1" applyProtection="1">
      <alignment horizontal="center" vertical="center"/>
      <protection hidden="1"/>
    </xf>
    <xf numFmtId="0" fontId="6" fillId="0" borderId="16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27" xfId="55" applyFont="1" applyBorder="1" applyAlignment="1">
      <alignment horizontal="center" vertical="center"/>
      <protection/>
    </xf>
    <xf numFmtId="49" fontId="24" fillId="0" borderId="15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5" applyFont="1">
      <alignment/>
      <protection/>
    </xf>
    <xf numFmtId="1" fontId="6" fillId="0" borderId="21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5" xfId="55" applyNumberFormat="1" applyFont="1" applyFill="1" applyBorder="1" applyAlignment="1" applyProtection="1">
      <alignment horizontal="center" vertical="center" shrinkToFit="1"/>
      <protection/>
    </xf>
    <xf numFmtId="49" fontId="10" fillId="0" borderId="0" xfId="55" applyNumberFormat="1" applyFont="1" applyBorder="1" applyAlignment="1" applyProtection="1">
      <alignment horizontal="left" vertical="center"/>
      <protection hidden="1"/>
    </xf>
    <xf numFmtId="49" fontId="10" fillId="0" borderId="0" xfId="55" applyNumberFormat="1" applyFont="1" applyBorder="1" applyAlignment="1" applyProtection="1">
      <alignment horizontal="justify" vertical="center"/>
      <protection hidden="1"/>
    </xf>
    <xf numFmtId="49" fontId="10" fillId="0" borderId="0" xfId="55" applyNumberFormat="1" applyFont="1" applyBorder="1" applyProtection="1">
      <alignment/>
      <protection hidden="1"/>
    </xf>
    <xf numFmtId="1" fontId="10" fillId="0" borderId="0" xfId="55" applyNumberFormat="1" applyFont="1" applyBorder="1" applyProtection="1">
      <alignment/>
      <protection hidden="1"/>
    </xf>
    <xf numFmtId="0" fontId="3" fillId="0" borderId="0" xfId="58" applyFont="1">
      <alignment/>
      <protection/>
    </xf>
    <xf numFmtId="0" fontId="13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13" fillId="0" borderId="0" xfId="58" applyFont="1" applyAlignment="1">
      <alignment/>
      <protection/>
    </xf>
    <xf numFmtId="0" fontId="13" fillId="0" borderId="0" xfId="58" applyFont="1" applyAlignment="1">
      <alignment horizontal="left"/>
      <protection/>
    </xf>
    <xf numFmtId="0" fontId="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9" fillId="0" borderId="0" xfId="58" applyFont="1" applyFill="1" applyAlignment="1">
      <alignment vertical="center"/>
      <protection/>
    </xf>
    <xf numFmtId="0" fontId="17" fillId="0" borderId="0" xfId="58" applyFont="1" applyFill="1" applyAlignment="1">
      <alignment vertical="center"/>
      <protection/>
    </xf>
    <xf numFmtId="0" fontId="20" fillId="0" borderId="0" xfId="58" applyFont="1" applyFill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19" fillId="0" borderId="0" xfId="58" applyFont="1" applyFill="1" applyBorder="1" applyAlignment="1">
      <alignment vertical="center"/>
      <protection/>
    </xf>
    <xf numFmtId="0" fontId="21" fillId="0" borderId="0" xfId="58" applyFont="1">
      <alignment/>
      <protection/>
    </xf>
    <xf numFmtId="0" fontId="22" fillId="0" borderId="0" xfId="58" applyFont="1">
      <alignment/>
      <protection/>
    </xf>
    <xf numFmtId="0" fontId="1" fillId="0" borderId="0" xfId="58">
      <alignment/>
      <protection/>
    </xf>
    <xf numFmtId="0" fontId="19" fillId="0" borderId="0" xfId="53" applyFont="1" applyAlignment="1">
      <alignment vertical="center"/>
      <protection/>
    </xf>
    <xf numFmtId="0" fontId="19" fillId="0" borderId="0" xfId="53" applyFont="1" applyFill="1" applyAlignment="1">
      <alignment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7" fillId="0" borderId="0" xfId="53">
      <alignment/>
      <protection/>
    </xf>
    <xf numFmtId="0" fontId="19" fillId="0" borderId="0" xfId="53" applyFont="1">
      <alignment/>
      <protection/>
    </xf>
    <xf numFmtId="0" fontId="19" fillId="0" borderId="10" xfId="54" applyFont="1" applyBorder="1" applyAlignment="1">
      <alignment horizontal="center" vertical="center"/>
      <protection/>
    </xf>
    <xf numFmtId="0" fontId="31" fillId="0" borderId="29" xfId="54" applyFont="1" applyBorder="1" applyAlignment="1">
      <alignment horizontal="center" vertical="center"/>
      <protection/>
    </xf>
    <xf numFmtId="0" fontId="19" fillId="0" borderId="10" xfId="54" applyFont="1" applyBorder="1" applyAlignment="1">
      <alignment vertical="top" wrapText="1"/>
      <protection/>
    </xf>
    <xf numFmtId="0" fontId="27" fillId="0" borderId="0" xfId="54">
      <alignment/>
      <protection/>
    </xf>
    <xf numFmtId="0" fontId="19" fillId="0" borderId="10" xfId="53" applyFont="1" applyBorder="1" applyAlignment="1">
      <alignment vertical="top" wrapText="1"/>
      <protection/>
    </xf>
    <xf numFmtId="0" fontId="19" fillId="0" borderId="10" xfId="53" applyFont="1" applyBorder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Border="1">
      <alignment/>
      <protection/>
    </xf>
    <xf numFmtId="0" fontId="10" fillId="0" borderId="0" xfId="55" applyFont="1" applyFill="1">
      <alignment/>
      <protection/>
    </xf>
    <xf numFmtId="1" fontId="6" fillId="0" borderId="28" xfId="55" applyNumberFormat="1" applyFont="1" applyBorder="1" applyAlignment="1" applyProtection="1">
      <alignment horizontal="center" vertical="center"/>
      <protection hidden="1"/>
    </xf>
    <xf numFmtId="0" fontId="4" fillId="0" borderId="0" xfId="55" applyFont="1" applyBorder="1">
      <alignment/>
      <protection/>
    </xf>
    <xf numFmtId="49" fontId="4" fillId="33" borderId="15" xfId="55" applyNumberFormat="1" applyFont="1" applyFill="1" applyBorder="1" applyAlignment="1" applyProtection="1">
      <alignment horizontal="center" vertical="center"/>
      <protection hidden="1"/>
    </xf>
    <xf numFmtId="1" fontId="4" fillId="33" borderId="30" xfId="55" applyNumberFormat="1" applyFont="1" applyFill="1" applyBorder="1" applyAlignment="1" applyProtection="1">
      <alignment horizontal="center" vertical="center"/>
      <protection hidden="1"/>
    </xf>
    <xf numFmtId="0" fontId="4" fillId="33" borderId="15" xfId="55" applyFont="1" applyFill="1" applyBorder="1" applyAlignment="1">
      <alignment horizontal="center" vertical="center"/>
      <protection/>
    </xf>
    <xf numFmtId="1" fontId="4" fillId="33" borderId="22" xfId="55" applyNumberFormat="1" applyFont="1" applyFill="1" applyBorder="1" applyAlignment="1" applyProtection="1">
      <alignment horizontal="center" vertical="center" shrinkToFit="1"/>
      <protection hidden="1"/>
    </xf>
    <xf numFmtId="1" fontId="4" fillId="33" borderId="31" xfId="55" applyNumberFormat="1" applyFont="1" applyFill="1" applyBorder="1" applyAlignment="1" applyProtection="1">
      <alignment horizontal="center" vertical="center" shrinkToFit="1"/>
      <protection hidden="1"/>
    </xf>
    <xf numFmtId="0" fontId="4" fillId="33" borderId="15" xfId="55" applyFont="1" applyFill="1" applyBorder="1" applyAlignment="1">
      <alignment horizontal="center" vertical="center" wrapText="1"/>
      <protection/>
    </xf>
    <xf numFmtId="1" fontId="4" fillId="33" borderId="30" xfId="55" applyNumberFormat="1" applyFont="1" applyFill="1" applyBorder="1" applyAlignment="1" applyProtection="1">
      <alignment horizontal="center" vertical="center" shrinkToFit="1"/>
      <protection hidden="1"/>
    </xf>
    <xf numFmtId="49" fontId="24" fillId="33" borderId="15" xfId="55" applyNumberFormat="1" applyFont="1" applyFill="1" applyBorder="1" applyAlignment="1" applyProtection="1">
      <alignment horizontal="center" vertical="center" wrapText="1"/>
      <protection hidden="1"/>
    </xf>
    <xf numFmtId="49" fontId="9" fillId="33" borderId="15" xfId="56" applyNumberFormat="1" applyFont="1" applyFill="1" applyBorder="1" applyAlignment="1" applyProtection="1">
      <alignment horizontal="center" vertical="center"/>
      <protection hidden="1"/>
    </xf>
    <xf numFmtId="49" fontId="9" fillId="0" borderId="15" xfId="56" applyNumberFormat="1" applyFont="1" applyFill="1" applyBorder="1" applyAlignment="1" applyProtection="1">
      <alignment horizontal="center" vertical="center"/>
      <protection hidden="1"/>
    </xf>
    <xf numFmtId="1" fontId="6" fillId="0" borderId="32" xfId="55" applyNumberFormat="1" applyFont="1" applyFill="1" applyBorder="1">
      <alignment/>
      <protection/>
    </xf>
    <xf numFmtId="1" fontId="6" fillId="0" borderId="32" xfId="55" applyNumberFormat="1" applyFont="1" applyBorder="1">
      <alignment/>
      <protection/>
    </xf>
    <xf numFmtId="0" fontId="6" fillId="0" borderId="32" xfId="55" applyFont="1" applyBorder="1">
      <alignment/>
      <protection/>
    </xf>
    <xf numFmtId="49" fontId="6" fillId="0" borderId="16" xfId="0" applyNumberFormat="1" applyFont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6" fillId="0" borderId="10" xfId="55" applyNumberFormat="1" applyFont="1" applyFill="1" applyBorder="1" applyAlignment="1" applyProtection="1">
      <alignment horizontal="center" vertical="top" shrinkToFit="1"/>
      <protection hidden="1"/>
    </xf>
    <xf numFmtId="0" fontId="20" fillId="0" borderId="0" xfId="58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applyProtection="1">
      <alignment horizontal="center" vertical="top" shrinkToFit="1"/>
      <protection hidden="1"/>
    </xf>
    <xf numFmtId="0" fontId="31" fillId="0" borderId="10" xfId="53" applyFont="1" applyBorder="1" applyAlignment="1">
      <alignment horizontal="center" vertical="top" wrapText="1"/>
      <protection/>
    </xf>
    <xf numFmtId="0" fontId="19" fillId="0" borderId="10" xfId="53" applyFont="1" applyBorder="1" applyAlignment="1">
      <alignment horizontal="left" vertical="top" wrapText="1"/>
      <protection/>
    </xf>
    <xf numFmtId="0" fontId="19" fillId="0" borderId="10" xfId="53" applyFont="1" applyBorder="1" applyAlignment="1">
      <alignment horizontal="center" vertical="top" wrapText="1"/>
      <protection/>
    </xf>
    <xf numFmtId="0" fontId="19" fillId="0" borderId="10" xfId="53" applyFont="1" applyBorder="1" applyAlignment="1">
      <alignment horizontal="center"/>
      <protection/>
    </xf>
    <xf numFmtId="1" fontId="6" fillId="0" borderId="35" xfId="55" applyNumberFormat="1" applyFont="1" applyFill="1" applyBorder="1">
      <alignment/>
      <protection/>
    </xf>
    <xf numFmtId="1" fontId="6" fillId="0" borderId="35" xfId="55" applyNumberFormat="1" applyFont="1" applyBorder="1">
      <alignment/>
      <protection/>
    </xf>
    <xf numFmtId="0" fontId="6" fillId="0" borderId="35" xfId="55" applyFont="1" applyBorder="1">
      <alignment/>
      <protection/>
    </xf>
    <xf numFmtId="1" fontId="6" fillId="0" borderId="13" xfId="55" applyNumberFormat="1" applyFont="1" applyBorder="1" applyAlignment="1" applyProtection="1">
      <alignment horizontal="center" vertical="center"/>
      <protection hidden="1"/>
    </xf>
    <xf numFmtId="0" fontId="19" fillId="0" borderId="0" xfId="53" applyFont="1" applyBorder="1" applyAlignment="1">
      <alignment vertical="top" wrapText="1"/>
      <protection/>
    </xf>
    <xf numFmtId="1" fontId="4" fillId="0" borderId="31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31" xfId="55" applyNumberFormat="1" applyFont="1" applyFill="1" applyBorder="1" applyAlignment="1" applyProtection="1">
      <alignment horizontal="center" vertical="center"/>
      <protection hidden="1"/>
    </xf>
    <xf numFmtId="1" fontId="4" fillId="0" borderId="36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3" xfId="55" applyNumberFormat="1" applyFont="1" applyFill="1" applyBorder="1" applyAlignment="1" applyProtection="1">
      <alignment horizontal="center" vertical="center" shrinkToFit="1"/>
      <protection/>
    </xf>
    <xf numFmtId="0" fontId="6" fillId="33" borderId="36" xfId="55" applyFont="1" applyFill="1" applyBorder="1">
      <alignment/>
      <protection/>
    </xf>
    <xf numFmtId="0" fontId="6" fillId="0" borderId="36" xfId="55" applyFont="1" applyBorder="1">
      <alignment/>
      <protection/>
    </xf>
    <xf numFmtId="0" fontId="6" fillId="0" borderId="36" xfId="55" applyFont="1" applyFill="1" applyBorder="1">
      <alignment/>
      <protection/>
    </xf>
    <xf numFmtId="0" fontId="4" fillId="33" borderId="36" xfId="55" applyFont="1" applyFill="1" applyBorder="1">
      <alignment/>
      <protection/>
    </xf>
    <xf numFmtId="49" fontId="6" fillId="0" borderId="27" xfId="55" applyNumberFormat="1" applyFont="1" applyFill="1" applyBorder="1" applyAlignment="1" applyProtection="1">
      <alignment horizontal="center" vertical="center"/>
      <protection hidden="1"/>
    </xf>
    <xf numFmtId="1" fontId="4" fillId="33" borderId="36" xfId="55" applyNumberFormat="1" applyFont="1" applyFill="1" applyBorder="1">
      <alignment/>
      <protection/>
    </xf>
    <xf numFmtId="0" fontId="4" fillId="0" borderId="36" xfId="55" applyFont="1" applyFill="1" applyBorder="1">
      <alignment/>
      <protection/>
    </xf>
    <xf numFmtId="0" fontId="4" fillId="0" borderId="36" xfId="55" applyFont="1" applyBorder="1">
      <alignment/>
      <protection/>
    </xf>
    <xf numFmtId="1" fontId="4" fillId="0" borderId="36" xfId="55" applyNumberFormat="1" applyFont="1" applyBorder="1">
      <alignment/>
      <protection/>
    </xf>
    <xf numFmtId="1" fontId="4" fillId="0" borderId="36" xfId="55" applyNumberFormat="1" applyFont="1" applyFill="1" applyBorder="1">
      <alignment/>
      <protection/>
    </xf>
    <xf numFmtId="0" fontId="29" fillId="0" borderId="36" xfId="55" applyFont="1" applyFill="1" applyBorder="1">
      <alignment/>
      <protection/>
    </xf>
    <xf numFmtId="0" fontId="10" fillId="33" borderId="36" xfId="55" applyFont="1" applyFill="1" applyBorder="1">
      <alignment/>
      <protection/>
    </xf>
    <xf numFmtId="1" fontId="6" fillId="0" borderId="33" xfId="55" applyNumberFormat="1" applyFont="1" applyBorder="1" applyAlignment="1" applyProtection="1">
      <alignment horizontal="center" vertical="center"/>
      <protection hidden="1"/>
    </xf>
    <xf numFmtId="1" fontId="6" fillId="0" borderId="37" xfId="55" applyNumberFormat="1" applyFont="1" applyBorder="1" applyAlignment="1" applyProtection="1">
      <alignment horizontal="center" vertical="center"/>
      <protection hidden="1"/>
    </xf>
    <xf numFmtId="1" fontId="6" fillId="0" borderId="28" xfId="55" applyNumberFormat="1" applyFont="1" applyFill="1" applyBorder="1" applyAlignment="1" applyProtection="1">
      <alignment horizontal="center" vertical="center"/>
      <protection hidden="1"/>
    </xf>
    <xf numFmtId="1" fontId="6" fillId="0" borderId="37" xfId="55" applyNumberFormat="1" applyFont="1" applyFill="1" applyBorder="1" applyAlignment="1" applyProtection="1">
      <alignment horizontal="center" vertical="center"/>
      <protection hidden="1"/>
    </xf>
    <xf numFmtId="1" fontId="4" fillId="0" borderId="30" xfId="55" applyNumberFormat="1" applyFont="1" applyBorder="1" applyAlignment="1" applyProtection="1">
      <alignment horizontal="center" vertical="center"/>
      <protection hidden="1"/>
    </xf>
    <xf numFmtId="1" fontId="6" fillId="0" borderId="24" xfId="55" applyNumberFormat="1" applyFont="1" applyBorder="1" applyAlignment="1" applyProtection="1">
      <alignment horizontal="center" vertical="center"/>
      <protection hidden="1"/>
    </xf>
    <xf numFmtId="1" fontId="6" fillId="0" borderId="26" xfId="55" applyNumberFormat="1" applyFont="1" applyBorder="1" applyAlignment="1" applyProtection="1">
      <alignment horizontal="center" vertical="center"/>
      <protection hidden="1"/>
    </xf>
    <xf numFmtId="1" fontId="4" fillId="0" borderId="30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30" xfId="55" applyNumberFormat="1" applyFont="1" applyFill="1" applyBorder="1" applyAlignment="1" applyProtection="1">
      <alignment horizontal="center" vertical="center"/>
      <protection hidden="1"/>
    </xf>
    <xf numFmtId="1" fontId="6" fillId="0" borderId="38" xfId="55" applyNumberFormat="1" applyFont="1" applyBorder="1" applyAlignment="1" applyProtection="1">
      <alignment horizontal="center" vertical="center"/>
      <protection hidden="1"/>
    </xf>
    <xf numFmtId="1" fontId="6" fillId="0" borderId="14" xfId="55" applyNumberFormat="1" applyFont="1" applyBorder="1" applyAlignment="1" applyProtection="1">
      <alignment horizontal="center" vertical="center"/>
      <protection hidden="1"/>
    </xf>
    <xf numFmtId="1" fontId="6" fillId="0" borderId="38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13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1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13" xfId="55" applyNumberFormat="1" applyFont="1" applyFill="1" applyBorder="1" applyAlignment="1" applyProtection="1">
      <alignment horizontal="center" vertical="center" shrinkToFit="1"/>
      <protection/>
    </xf>
    <xf numFmtId="1" fontId="6" fillId="0" borderId="13" xfId="55" applyNumberFormat="1" applyFont="1" applyFill="1" applyBorder="1" applyAlignment="1" applyProtection="1">
      <alignment horizontal="center" vertical="center"/>
      <protection hidden="1"/>
    </xf>
    <xf numFmtId="1" fontId="6" fillId="0" borderId="14" xfId="55" applyNumberFormat="1" applyFont="1" applyFill="1" applyBorder="1" applyAlignment="1" applyProtection="1">
      <alignment horizontal="center" vertical="center"/>
      <protection hidden="1"/>
    </xf>
    <xf numFmtId="1" fontId="6" fillId="0" borderId="38" xfId="55" applyNumberFormat="1" applyFont="1" applyFill="1" applyBorder="1" applyAlignment="1" applyProtection="1">
      <alignment horizontal="center" vertical="center"/>
      <protection hidden="1"/>
    </xf>
    <xf numFmtId="1" fontId="6" fillId="0" borderId="38" xfId="55" applyNumberFormat="1" applyFont="1" applyFill="1" applyBorder="1" applyAlignment="1" applyProtection="1">
      <alignment horizontal="center" vertical="center" shrinkToFit="1"/>
      <protection/>
    </xf>
    <xf numFmtId="1" fontId="6" fillId="0" borderId="33" xfId="55" applyNumberFormat="1" applyFont="1" applyFill="1" applyBorder="1" applyAlignment="1" applyProtection="1">
      <alignment horizontal="center" vertical="center"/>
      <protection hidden="1"/>
    </xf>
    <xf numFmtId="1" fontId="6" fillId="0" borderId="17" xfId="55" applyNumberFormat="1" applyFont="1" applyFill="1" applyBorder="1" applyAlignment="1" applyProtection="1">
      <alignment horizontal="center" vertical="center" shrinkToFit="1"/>
      <protection/>
    </xf>
    <xf numFmtId="1" fontId="6" fillId="0" borderId="24" xfId="55" applyNumberFormat="1" applyFont="1" applyFill="1" applyBorder="1" applyAlignment="1" applyProtection="1">
      <alignment horizontal="center" vertical="center" shrinkToFit="1"/>
      <protection/>
    </xf>
    <xf numFmtId="1" fontId="6" fillId="0" borderId="17" xfId="55" applyNumberFormat="1" applyFont="1" applyFill="1" applyBorder="1" applyAlignment="1" applyProtection="1">
      <alignment horizontal="center" vertical="center"/>
      <protection hidden="1"/>
    </xf>
    <xf numFmtId="1" fontId="6" fillId="0" borderId="39" xfId="55" applyNumberFormat="1" applyFont="1" applyBorder="1" applyAlignment="1" applyProtection="1">
      <alignment horizontal="center" vertical="center"/>
      <protection hidden="1"/>
    </xf>
    <xf numFmtId="1" fontId="6" fillId="0" borderId="40" xfId="55" applyNumberFormat="1" applyFont="1" applyBorder="1" applyAlignment="1" applyProtection="1">
      <alignment horizontal="center" vertical="center"/>
      <protection hidden="1"/>
    </xf>
    <xf numFmtId="0" fontId="6" fillId="0" borderId="41" xfId="55" applyFont="1" applyFill="1" applyBorder="1" applyAlignment="1">
      <alignment horizontal="center" vertical="center"/>
      <protection/>
    </xf>
    <xf numFmtId="0" fontId="4" fillId="0" borderId="0" xfId="55" applyFont="1" applyFill="1" applyBorder="1">
      <alignment/>
      <protection/>
    </xf>
    <xf numFmtId="49" fontId="6" fillId="0" borderId="19" xfId="0" applyNumberFormat="1" applyFont="1" applyBorder="1" applyAlignment="1" applyProtection="1">
      <alignment horizontal="center" vertical="center" wrapText="1"/>
      <protection hidden="1"/>
    </xf>
    <xf numFmtId="0" fontId="6" fillId="34" borderId="0" xfId="55" applyFont="1" applyFill="1">
      <alignment/>
      <protection/>
    </xf>
    <xf numFmtId="0" fontId="6" fillId="0" borderId="16" xfId="55" applyFont="1" applyFill="1" applyBorder="1" applyAlignment="1">
      <alignment horizontal="center" vertical="center"/>
      <protection/>
    </xf>
    <xf numFmtId="1" fontId="6" fillId="0" borderId="18" xfId="55" applyNumberFormat="1" applyFont="1" applyFill="1" applyBorder="1" applyAlignment="1" applyProtection="1">
      <alignment horizontal="center" vertical="center"/>
      <protection hidden="1"/>
    </xf>
    <xf numFmtId="0" fontId="6" fillId="0" borderId="12" xfId="55" applyFont="1" applyFill="1" applyBorder="1" applyAlignment="1">
      <alignment horizontal="center" vertical="center"/>
      <protection/>
    </xf>
    <xf numFmtId="49" fontId="4" fillId="0" borderId="42" xfId="55" applyNumberFormat="1" applyFont="1" applyBorder="1" applyAlignment="1" applyProtection="1">
      <alignment horizontal="center" vertical="center"/>
      <protection hidden="1"/>
    </xf>
    <xf numFmtId="49" fontId="4" fillId="0" borderId="35" xfId="55" applyNumberFormat="1" applyFont="1" applyBorder="1" applyAlignment="1" applyProtection="1">
      <alignment horizontal="center" vertical="center"/>
      <protection hidden="1"/>
    </xf>
    <xf numFmtId="1" fontId="4" fillId="0" borderId="43" xfId="55" applyNumberFormat="1" applyFont="1" applyBorder="1" applyAlignment="1" applyProtection="1">
      <alignment horizontal="center" vertical="center"/>
      <protection hidden="1"/>
    </xf>
    <xf numFmtId="1" fontId="4" fillId="0" borderId="44" xfId="55" applyNumberFormat="1" applyFont="1" applyBorder="1" applyAlignment="1" applyProtection="1">
      <alignment horizontal="center" vertical="center"/>
      <protection hidden="1"/>
    </xf>
    <xf numFmtId="1" fontId="4" fillId="0" borderId="45" xfId="55" applyNumberFormat="1" applyFont="1" applyBorder="1" applyAlignment="1" applyProtection="1">
      <alignment horizontal="center" vertical="center"/>
      <protection hidden="1"/>
    </xf>
    <xf numFmtId="1" fontId="4" fillId="0" borderId="46" xfId="55" applyNumberFormat="1" applyFont="1" applyBorder="1" applyAlignment="1" applyProtection="1">
      <alignment horizontal="center" vertical="center"/>
      <protection hidden="1"/>
    </xf>
    <xf numFmtId="49" fontId="4" fillId="33" borderId="36" xfId="55" applyNumberFormat="1" applyFont="1" applyFill="1" applyBorder="1" applyAlignment="1" applyProtection="1">
      <alignment horizontal="right" vertical="center" wrapText="1"/>
      <protection/>
    </xf>
    <xf numFmtId="1" fontId="4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55" applyFont="1" applyFill="1" applyBorder="1">
      <alignment/>
      <protection/>
    </xf>
    <xf numFmtId="1" fontId="6" fillId="0" borderId="47" xfId="55" applyNumberFormat="1" applyFont="1" applyFill="1" applyBorder="1" applyAlignment="1" applyProtection="1">
      <alignment horizontal="center" vertical="center" shrinkToFit="1"/>
      <protection/>
    </xf>
    <xf numFmtId="1" fontId="6" fillId="0" borderId="48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49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50" xfId="55" applyNumberFormat="1" applyFont="1" applyFill="1" applyBorder="1" applyAlignment="1" applyProtection="1">
      <alignment horizontal="center" vertical="center" shrinkToFit="1"/>
      <protection/>
    </xf>
    <xf numFmtId="1" fontId="6" fillId="0" borderId="48" xfId="55" applyNumberFormat="1" applyFont="1" applyFill="1" applyBorder="1" applyAlignment="1" applyProtection="1">
      <alignment horizontal="center" vertical="center" shrinkToFit="1"/>
      <protection/>
    </xf>
    <xf numFmtId="1" fontId="6" fillId="0" borderId="49" xfId="55" applyNumberFormat="1" applyFont="1" applyFill="1" applyBorder="1" applyAlignment="1" applyProtection="1">
      <alignment horizontal="center" vertical="center" shrinkToFit="1"/>
      <protection/>
    </xf>
    <xf numFmtId="1" fontId="4" fillId="0" borderId="49" xfId="55" applyNumberFormat="1" applyFont="1" applyFill="1" applyBorder="1" applyAlignment="1" applyProtection="1">
      <alignment horizontal="center" vertical="center" shrinkToFit="1"/>
      <protection/>
    </xf>
    <xf numFmtId="0" fontId="6" fillId="0" borderId="51" xfId="55" applyFont="1" applyBorder="1">
      <alignment/>
      <protection/>
    </xf>
    <xf numFmtId="0" fontId="4" fillId="0" borderId="51" xfId="55" applyFont="1" applyBorder="1">
      <alignment/>
      <protection/>
    </xf>
    <xf numFmtId="0" fontId="6" fillId="33" borderId="31" xfId="55" applyFont="1" applyFill="1" applyBorder="1">
      <alignment/>
      <protection/>
    </xf>
    <xf numFmtId="0" fontId="6" fillId="0" borderId="31" xfId="55" applyFont="1" applyBorder="1">
      <alignment/>
      <protection/>
    </xf>
    <xf numFmtId="0" fontId="4" fillId="33" borderId="31" xfId="55" applyFont="1" applyFill="1" applyBorder="1">
      <alignment/>
      <protection/>
    </xf>
    <xf numFmtId="0" fontId="6" fillId="0" borderId="51" xfId="55" applyFont="1" applyFill="1" applyBorder="1">
      <alignment/>
      <protection/>
    </xf>
    <xf numFmtId="0" fontId="4" fillId="0" borderId="31" xfId="55" applyFont="1" applyBorder="1">
      <alignment/>
      <protection/>
    </xf>
    <xf numFmtId="0" fontId="4" fillId="0" borderId="51" xfId="55" applyFont="1" applyFill="1" applyBorder="1">
      <alignment/>
      <protection/>
    </xf>
    <xf numFmtId="0" fontId="4" fillId="0" borderId="31" xfId="55" applyFont="1" applyFill="1" applyBorder="1">
      <alignment/>
      <protection/>
    </xf>
    <xf numFmtId="1" fontId="4" fillId="0" borderId="51" xfId="55" applyNumberFormat="1" applyFont="1" applyFill="1" applyBorder="1" applyAlignment="1" applyProtection="1">
      <alignment horizontal="center" vertical="center" shrinkToFit="1"/>
      <protection hidden="1"/>
    </xf>
    <xf numFmtId="0" fontId="6" fillId="0" borderId="52" xfId="55" applyFont="1" applyBorder="1">
      <alignment/>
      <protection/>
    </xf>
    <xf numFmtId="1" fontId="6" fillId="0" borderId="28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8" xfId="55" applyNumberFormat="1" applyFont="1" applyFill="1" applyBorder="1" applyAlignment="1" applyProtection="1">
      <alignment horizontal="center" vertical="top" shrinkToFit="1"/>
      <protection hidden="1"/>
    </xf>
    <xf numFmtId="1" fontId="6" fillId="0" borderId="51" xfId="55" applyNumberFormat="1" applyFont="1" applyFill="1" applyBorder="1" applyAlignment="1" applyProtection="1">
      <alignment horizontal="center" vertical="top" shrinkToFit="1"/>
      <protection hidden="1"/>
    </xf>
    <xf numFmtId="0" fontId="6" fillId="0" borderId="53" xfId="55" applyFont="1" applyBorder="1">
      <alignment/>
      <protection/>
    </xf>
    <xf numFmtId="1" fontId="4" fillId="33" borderId="36" xfId="55" applyNumberFormat="1" applyFont="1" applyFill="1" applyBorder="1" applyAlignment="1" applyProtection="1">
      <alignment horizontal="center" vertical="center"/>
      <protection hidden="1"/>
    </xf>
    <xf numFmtId="1" fontId="4" fillId="0" borderId="36" xfId="55" applyNumberFormat="1" applyFont="1" applyBorder="1" applyAlignment="1" applyProtection="1">
      <alignment horizontal="center" vertical="center"/>
      <protection hidden="1"/>
    </xf>
    <xf numFmtId="1" fontId="6" fillId="0" borderId="54" xfId="55" applyNumberFormat="1" applyFont="1" applyBorder="1" applyAlignment="1" applyProtection="1">
      <alignment horizontal="center" vertical="center"/>
      <protection hidden="1"/>
    </xf>
    <xf numFmtId="1" fontId="6" fillId="0" borderId="55" xfId="55" applyNumberFormat="1" applyFont="1" applyBorder="1" applyAlignment="1" applyProtection="1">
      <alignment horizontal="center" vertical="center"/>
      <protection hidden="1"/>
    </xf>
    <xf numFmtId="1" fontId="4" fillId="33" borderId="36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36" xfId="55" applyNumberFormat="1" applyFont="1" applyFill="1" applyBorder="1" applyAlignment="1" applyProtection="1">
      <alignment horizontal="center" vertical="center"/>
      <protection hidden="1"/>
    </xf>
    <xf numFmtId="1" fontId="4" fillId="33" borderId="11" xfId="55" applyNumberFormat="1" applyFont="1" applyFill="1" applyBorder="1" applyAlignment="1" applyProtection="1">
      <alignment horizontal="center" vertical="center"/>
      <protection hidden="1"/>
    </xf>
    <xf numFmtId="1" fontId="4" fillId="33" borderId="31" xfId="55" applyNumberFormat="1" applyFont="1" applyFill="1" applyBorder="1" applyAlignment="1" applyProtection="1">
      <alignment horizontal="center" vertical="center"/>
      <protection hidden="1"/>
    </xf>
    <xf numFmtId="1" fontId="4" fillId="0" borderId="11" xfId="55" applyNumberFormat="1" applyFont="1" applyBorder="1" applyAlignment="1" applyProtection="1">
      <alignment horizontal="center" vertical="center"/>
      <protection hidden="1"/>
    </xf>
    <xf numFmtId="1" fontId="4" fillId="0" borderId="31" xfId="55" applyNumberFormat="1" applyFont="1" applyBorder="1" applyAlignment="1" applyProtection="1">
      <alignment horizontal="center" vertical="center"/>
      <protection hidden="1"/>
    </xf>
    <xf numFmtId="1" fontId="4" fillId="33" borderId="11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11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11" xfId="55" applyNumberFormat="1" applyFont="1" applyFill="1" applyBorder="1" applyAlignment="1" applyProtection="1">
      <alignment horizontal="center" vertical="center"/>
      <protection hidden="1"/>
    </xf>
    <xf numFmtId="0" fontId="4" fillId="35" borderId="56" xfId="55" applyFont="1" applyFill="1" applyBorder="1" applyAlignment="1">
      <alignment horizontal="center" vertical="top" wrapText="1"/>
      <protection/>
    </xf>
    <xf numFmtId="1" fontId="4" fillId="0" borderId="50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57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9" xfId="55" applyNumberFormat="1" applyFont="1" applyFill="1" applyBorder="1" applyAlignment="1" applyProtection="1">
      <alignment horizontal="center" vertical="center" shrinkToFit="1"/>
      <protection hidden="1"/>
    </xf>
    <xf numFmtId="0" fontId="6" fillId="0" borderId="58" xfId="55" applyFont="1" applyBorder="1" applyAlignment="1">
      <alignment horizontal="center"/>
      <protection/>
    </xf>
    <xf numFmtId="1" fontId="6" fillId="0" borderId="24" xfId="55" applyNumberFormat="1" applyFont="1" applyBorder="1" applyAlignment="1" applyProtection="1">
      <alignment horizontal="center" vertical="center" wrapText="1"/>
      <protection hidden="1"/>
    </xf>
    <xf numFmtId="49" fontId="4" fillId="0" borderId="43" xfId="55" applyNumberFormat="1" applyFont="1" applyBorder="1" applyAlignment="1" applyProtection="1">
      <alignment horizontal="center" vertical="center"/>
      <protection hidden="1"/>
    </xf>
    <xf numFmtId="1" fontId="4" fillId="0" borderId="34" xfId="55" applyNumberFormat="1" applyFont="1" applyBorder="1" applyAlignment="1" applyProtection="1">
      <alignment horizontal="center" vertical="center"/>
      <protection hidden="1"/>
    </xf>
    <xf numFmtId="1" fontId="4" fillId="33" borderId="34" xfId="55" applyNumberFormat="1" applyFont="1" applyFill="1" applyBorder="1" applyAlignment="1" applyProtection="1">
      <alignment horizontal="center" vertical="center"/>
      <protection hidden="1"/>
    </xf>
    <xf numFmtId="1" fontId="6" fillId="0" borderId="57" xfId="55" applyNumberFormat="1" applyFont="1" applyFill="1" applyBorder="1" applyAlignment="1" applyProtection="1">
      <alignment horizontal="center" vertical="center"/>
      <protection hidden="1"/>
    </xf>
    <xf numFmtId="1" fontId="6" fillId="0" borderId="29" xfId="55" applyNumberFormat="1" applyFont="1" applyFill="1" applyBorder="1" applyAlignment="1" applyProtection="1">
      <alignment horizontal="center" vertical="center"/>
      <protection hidden="1"/>
    </xf>
    <xf numFmtId="1" fontId="6" fillId="0" borderId="58" xfId="55" applyNumberFormat="1" applyFont="1" applyFill="1" applyBorder="1" applyAlignment="1" applyProtection="1">
      <alignment horizontal="center" vertical="center"/>
      <protection hidden="1"/>
    </xf>
    <xf numFmtId="1" fontId="6" fillId="0" borderId="32" xfId="55" applyNumberFormat="1" applyFont="1" applyFill="1" applyBorder="1" applyAlignment="1" applyProtection="1">
      <alignment horizontal="center" vertical="center" shrinkToFit="1"/>
      <protection hidden="1"/>
    </xf>
    <xf numFmtId="1" fontId="4" fillId="33" borderId="34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34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34" xfId="55" applyNumberFormat="1" applyFont="1" applyFill="1" applyBorder="1" applyAlignment="1" applyProtection="1">
      <alignment horizontal="center" vertical="center"/>
      <protection hidden="1"/>
    </xf>
    <xf numFmtId="1" fontId="6" fillId="0" borderId="23" xfId="55" applyNumberFormat="1" applyFont="1" applyFill="1" applyBorder="1" applyAlignment="1" applyProtection="1">
      <alignment horizontal="center" vertical="center"/>
      <protection hidden="1"/>
    </xf>
    <xf numFmtId="1" fontId="6" fillId="0" borderId="10" xfId="55" applyNumberFormat="1" applyFont="1" applyFill="1" applyBorder="1" applyAlignment="1" applyProtection="1">
      <alignment horizontal="center" vertical="center"/>
      <protection hidden="1"/>
    </xf>
    <xf numFmtId="1" fontId="6" fillId="0" borderId="59" xfId="55" applyNumberFormat="1" applyFont="1" applyFill="1" applyBorder="1" applyAlignment="1" applyProtection="1">
      <alignment horizontal="center" vertical="center"/>
      <protection hidden="1"/>
    </xf>
    <xf numFmtId="1" fontId="6" fillId="0" borderId="60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52" xfId="55" applyNumberFormat="1" applyFont="1" applyBorder="1" applyAlignment="1" applyProtection="1">
      <alignment horizontal="center" vertical="center"/>
      <protection hidden="1"/>
    </xf>
    <xf numFmtId="1" fontId="4" fillId="0" borderId="61" xfId="55" applyNumberFormat="1" applyFont="1" applyBorder="1" applyAlignment="1" applyProtection="1">
      <alignment horizontal="center" vertical="center"/>
      <protection hidden="1"/>
    </xf>
    <xf numFmtId="49" fontId="9" fillId="33" borderId="62" xfId="56" applyNumberFormat="1" applyFont="1" applyFill="1" applyBorder="1" applyAlignment="1" applyProtection="1">
      <alignment horizontal="center" vertical="center"/>
      <protection hidden="1"/>
    </xf>
    <xf numFmtId="0" fontId="4" fillId="35" borderId="63" xfId="55" applyFont="1" applyFill="1" applyBorder="1" applyAlignment="1">
      <alignment horizontal="center" vertical="center" wrapText="1"/>
      <protection/>
    </xf>
    <xf numFmtId="0" fontId="4" fillId="35" borderId="32" xfId="55" applyFont="1" applyFill="1" applyBorder="1" applyAlignment="1">
      <alignment horizontal="left" vertical="top" wrapText="1"/>
      <protection/>
    </xf>
    <xf numFmtId="49" fontId="4" fillId="0" borderId="36" xfId="55" applyNumberFormat="1" applyFont="1" applyFill="1" applyBorder="1" applyAlignment="1" applyProtection="1">
      <alignment horizontal="left" vertical="center" wrapText="1"/>
      <protection/>
    </xf>
    <xf numFmtId="49" fontId="9" fillId="0" borderId="64" xfId="56" applyNumberFormat="1" applyFont="1" applyFill="1" applyBorder="1" applyAlignment="1" applyProtection="1">
      <alignment horizontal="center" vertical="center"/>
      <protection hidden="1"/>
    </xf>
    <xf numFmtId="1" fontId="4" fillId="0" borderId="6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0" xfId="55" applyNumberFormat="1" applyFont="1" applyFill="1" applyBorder="1" applyProtection="1">
      <alignment/>
      <protection hidden="1"/>
    </xf>
    <xf numFmtId="1" fontId="6" fillId="0" borderId="65" xfId="55" applyNumberFormat="1" applyFont="1" applyFill="1" applyBorder="1" applyAlignment="1" applyProtection="1">
      <alignment horizontal="center" vertical="center"/>
      <protection hidden="1"/>
    </xf>
    <xf numFmtId="0" fontId="13" fillId="0" borderId="0" xfId="58" applyFont="1" applyFill="1" applyAlignment="1">
      <alignment/>
      <protection/>
    </xf>
    <xf numFmtId="0" fontId="13" fillId="0" borderId="0" xfId="58" applyFont="1" applyFill="1" applyAlignment="1">
      <alignment horizontal="left"/>
      <protection/>
    </xf>
    <xf numFmtId="0" fontId="3" fillId="0" borderId="0" xfId="58" applyFont="1" applyFill="1" applyAlignment="1">
      <alignment/>
      <protection/>
    </xf>
    <xf numFmtId="0" fontId="16" fillId="0" borderId="0" xfId="58" applyFont="1" applyFill="1" applyAlignment="1">
      <alignment horizontal="center"/>
      <protection/>
    </xf>
    <xf numFmtId="0" fontId="30" fillId="0" borderId="0" xfId="58" applyFont="1" applyFill="1" applyAlignment="1">
      <alignment vertical="center"/>
      <protection/>
    </xf>
    <xf numFmtId="0" fontId="30" fillId="0" borderId="0" xfId="58" applyFont="1" applyFill="1" applyBorder="1" applyAlignment="1">
      <alignment vertical="center"/>
      <protection/>
    </xf>
    <xf numFmtId="0" fontId="20" fillId="0" borderId="0" xfId="58" applyFont="1" applyFill="1" applyBorder="1" applyAlignment="1">
      <alignment vertical="center"/>
      <protection/>
    </xf>
    <xf numFmtId="0" fontId="21" fillId="0" borderId="0" xfId="58" applyFont="1" applyFill="1">
      <alignment/>
      <protection/>
    </xf>
    <xf numFmtId="0" fontId="22" fillId="0" borderId="0" xfId="58" applyFont="1" applyFill="1">
      <alignment/>
      <protection/>
    </xf>
    <xf numFmtId="0" fontId="1" fillId="0" borderId="0" xfId="58" applyFill="1">
      <alignment/>
      <protection/>
    </xf>
    <xf numFmtId="0" fontId="2" fillId="0" borderId="0" xfId="0" applyFont="1" applyFill="1" applyAlignment="1">
      <alignment/>
    </xf>
    <xf numFmtId="1" fontId="6" fillId="36" borderId="18" xfId="55" applyNumberFormat="1" applyFont="1" applyFill="1" applyBorder="1" applyAlignment="1" applyProtection="1">
      <alignment horizontal="center" vertical="center"/>
      <protection hidden="1"/>
    </xf>
    <xf numFmtId="1" fontId="6" fillId="36" borderId="39" xfId="55" applyNumberFormat="1" applyFont="1" applyFill="1" applyBorder="1" applyAlignment="1" applyProtection="1">
      <alignment horizontal="center" vertical="center"/>
      <protection hidden="1"/>
    </xf>
    <xf numFmtId="1" fontId="6" fillId="36" borderId="66" xfId="55" applyNumberFormat="1" applyFont="1" applyFill="1" applyBorder="1" applyAlignment="1" applyProtection="1">
      <alignment horizontal="center" vertical="center"/>
      <protection hidden="1"/>
    </xf>
    <xf numFmtId="1" fontId="6" fillId="36" borderId="51" xfId="55" applyNumberFormat="1" applyFont="1" applyFill="1" applyBorder="1" applyAlignment="1" applyProtection="1">
      <alignment horizontal="center" vertical="center"/>
      <protection hidden="1"/>
    </xf>
    <xf numFmtId="1" fontId="6" fillId="0" borderId="67" xfId="55" applyNumberFormat="1" applyFont="1" applyFill="1" applyBorder="1" applyAlignment="1" applyProtection="1">
      <alignment horizontal="center" vertical="center"/>
      <protection hidden="1"/>
    </xf>
    <xf numFmtId="1" fontId="6" fillId="0" borderId="68" xfId="55" applyNumberFormat="1" applyFont="1" applyFill="1" applyBorder="1" applyAlignment="1" applyProtection="1">
      <alignment horizontal="center" vertical="center"/>
      <protection hidden="1"/>
    </xf>
    <xf numFmtId="1" fontId="6" fillId="0" borderId="54" xfId="55" applyNumberFormat="1" applyFont="1" applyFill="1" applyBorder="1" applyAlignment="1" applyProtection="1">
      <alignment horizontal="center" vertical="center"/>
      <protection hidden="1"/>
    </xf>
    <xf numFmtId="1" fontId="6" fillId="0" borderId="68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69" xfId="55" applyNumberFormat="1" applyFont="1" applyFill="1" applyBorder="1" applyAlignment="1" applyProtection="1">
      <alignment horizontal="center" vertical="center"/>
      <protection hidden="1"/>
    </xf>
    <xf numFmtId="1" fontId="6" fillId="0" borderId="40" xfId="55" applyNumberFormat="1" applyFont="1" applyFill="1" applyBorder="1" applyAlignment="1" applyProtection="1">
      <alignment horizontal="center" vertical="center"/>
      <protection hidden="1"/>
    </xf>
    <xf numFmtId="1" fontId="6" fillId="0" borderId="70" xfId="55" applyNumberFormat="1" applyFont="1" applyBorder="1" applyAlignment="1" applyProtection="1">
      <alignment horizontal="center" vertical="center"/>
      <protection hidden="1"/>
    </xf>
    <xf numFmtId="1" fontId="6" fillId="0" borderId="71" xfId="55" applyNumberFormat="1" applyFont="1" applyFill="1" applyBorder="1" applyAlignment="1" applyProtection="1">
      <alignment horizontal="center" vertical="center"/>
      <protection hidden="1"/>
    </xf>
    <xf numFmtId="1" fontId="6" fillId="0" borderId="70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5" xfId="55" applyNumberFormat="1" applyFont="1" applyFill="1" applyBorder="1" applyAlignment="1" applyProtection="1">
      <alignment horizontal="center" vertical="center"/>
      <protection hidden="1"/>
    </xf>
    <xf numFmtId="1" fontId="6" fillId="0" borderId="72" xfId="55" applyNumberFormat="1" applyFont="1" applyFill="1" applyBorder="1" applyAlignment="1" applyProtection="1">
      <alignment horizontal="center" vertical="center"/>
      <protection hidden="1"/>
    </xf>
    <xf numFmtId="1" fontId="6" fillId="36" borderId="21" xfId="55" applyNumberFormat="1" applyFont="1" applyFill="1" applyBorder="1" applyAlignment="1" applyProtection="1">
      <alignment horizontal="center" vertical="center" shrinkToFit="1"/>
      <protection hidden="1"/>
    </xf>
    <xf numFmtId="1" fontId="6" fillId="36" borderId="1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60" xfId="55" applyNumberFormat="1" applyFont="1" applyBorder="1" applyAlignment="1" applyProtection="1">
      <alignment horizontal="center" vertical="center"/>
      <protection hidden="1"/>
    </xf>
    <xf numFmtId="1" fontId="6" fillId="36" borderId="23" xfId="55" applyNumberFormat="1" applyFont="1" applyFill="1" applyBorder="1" applyAlignment="1" applyProtection="1">
      <alignment horizontal="center" vertical="center" shrinkToFit="1"/>
      <protection/>
    </xf>
    <xf numFmtId="1" fontId="6" fillId="36" borderId="20" xfId="55" applyNumberFormat="1" applyFont="1" applyFill="1" applyBorder="1" applyAlignment="1" applyProtection="1">
      <alignment horizontal="center" vertical="center" shrinkToFit="1"/>
      <protection hidden="1"/>
    </xf>
    <xf numFmtId="1" fontId="6" fillId="36" borderId="23" xfId="55" applyNumberFormat="1" applyFont="1" applyFill="1" applyBorder="1" applyAlignment="1" applyProtection="1">
      <alignment horizontal="center" vertical="center"/>
      <protection hidden="1"/>
    </xf>
    <xf numFmtId="1" fontId="6" fillId="0" borderId="66" xfId="55" applyNumberFormat="1" applyFont="1" applyFill="1" applyBorder="1" applyAlignment="1" applyProtection="1">
      <alignment horizontal="center" vertical="center" shrinkToFit="1"/>
      <protection hidden="1"/>
    </xf>
    <xf numFmtId="49" fontId="6" fillId="0" borderId="19" xfId="0" applyNumberFormat="1" applyFont="1" applyBorder="1" applyAlignment="1" applyProtection="1">
      <alignment horizontal="center" vertical="center"/>
      <protection hidden="1"/>
    </xf>
    <xf numFmtId="1" fontId="6" fillId="36" borderId="40" xfId="55" applyNumberFormat="1" applyFont="1" applyFill="1" applyBorder="1" applyAlignment="1" applyProtection="1">
      <alignment horizontal="center" vertical="center"/>
      <protection hidden="1"/>
    </xf>
    <xf numFmtId="1" fontId="6" fillId="36" borderId="20" xfId="55" applyNumberFormat="1" applyFont="1" applyFill="1" applyBorder="1" applyAlignment="1" applyProtection="1">
      <alignment horizontal="center" vertical="center"/>
      <protection hidden="1"/>
    </xf>
    <xf numFmtId="0" fontId="18" fillId="0" borderId="0" xfId="58" applyFont="1" applyFill="1" applyBorder="1" applyAlignment="1">
      <alignment vertical="center"/>
      <protection/>
    </xf>
    <xf numFmtId="1" fontId="6" fillId="0" borderId="55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66" xfId="55" applyNumberFormat="1" applyFont="1" applyBorder="1" applyAlignment="1" applyProtection="1">
      <alignment horizontal="center" vertical="center"/>
      <protection hidden="1"/>
    </xf>
    <xf numFmtId="1" fontId="6" fillId="0" borderId="73" xfId="55" applyNumberFormat="1" applyFont="1" applyBorder="1" applyAlignment="1" applyProtection="1">
      <alignment horizontal="center" vertical="center"/>
      <protection hidden="1"/>
    </xf>
    <xf numFmtId="1" fontId="6" fillId="0" borderId="7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74" xfId="55" applyNumberFormat="1" applyFont="1" applyBorder="1" applyAlignment="1" applyProtection="1">
      <alignment horizontal="center" vertical="center"/>
      <protection hidden="1"/>
    </xf>
    <xf numFmtId="0" fontId="6" fillId="0" borderId="27" xfId="55" applyFont="1" applyFill="1" applyBorder="1" applyAlignment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hidden="1"/>
    </xf>
    <xf numFmtId="1" fontId="6" fillId="0" borderId="55" xfId="55" applyNumberFormat="1" applyFont="1" applyFill="1" applyBorder="1" applyAlignment="1" applyProtection="1">
      <alignment horizontal="center" vertical="center"/>
      <protection hidden="1"/>
    </xf>
    <xf numFmtId="1" fontId="6" fillId="0" borderId="0" xfId="55" applyNumberFormat="1" applyFont="1" applyFill="1" applyBorder="1" applyAlignment="1" applyProtection="1">
      <alignment horizontal="center" vertical="center"/>
      <protection hidden="1"/>
    </xf>
    <xf numFmtId="1" fontId="6" fillId="0" borderId="66" xfId="55" applyNumberFormat="1" applyFont="1" applyFill="1" applyBorder="1" applyAlignment="1" applyProtection="1">
      <alignment horizontal="center" vertical="center"/>
      <protection hidden="1"/>
    </xf>
    <xf numFmtId="1" fontId="6" fillId="0" borderId="73" xfId="55" applyNumberFormat="1" applyFont="1" applyFill="1" applyBorder="1" applyAlignment="1" applyProtection="1">
      <alignment horizontal="center" vertical="center"/>
      <protection hidden="1"/>
    </xf>
    <xf numFmtId="1" fontId="6" fillId="0" borderId="74" xfId="55" applyNumberFormat="1" applyFont="1" applyFill="1" applyBorder="1" applyAlignment="1" applyProtection="1">
      <alignment horizontal="center" vertical="center"/>
      <protection hidden="1"/>
    </xf>
    <xf numFmtId="1" fontId="6" fillId="0" borderId="75" xfId="55" applyNumberFormat="1" applyFont="1" applyBorder="1" applyAlignment="1" applyProtection="1">
      <alignment horizontal="center" vertical="center"/>
      <protection hidden="1"/>
    </xf>
    <xf numFmtId="1" fontId="6" fillId="0" borderId="76" xfId="55" applyNumberFormat="1" applyFont="1" applyFill="1" applyBorder="1" applyAlignment="1" applyProtection="1">
      <alignment horizontal="center" vertical="center"/>
      <protection hidden="1"/>
    </xf>
    <xf numFmtId="1" fontId="6" fillId="0" borderId="75" xfId="55" applyNumberFormat="1" applyFont="1" applyFill="1" applyBorder="1" applyAlignment="1" applyProtection="1">
      <alignment horizontal="center" vertical="center"/>
      <protection hidden="1"/>
    </xf>
    <xf numFmtId="1" fontId="6" fillId="0" borderId="77" xfId="55" applyNumberFormat="1" applyFont="1" applyFill="1" applyBorder="1" applyAlignment="1" applyProtection="1">
      <alignment horizontal="center" vertical="center"/>
      <protection hidden="1"/>
    </xf>
    <xf numFmtId="1" fontId="6" fillId="0" borderId="78" xfId="55" applyNumberFormat="1" applyFont="1" applyFill="1" applyBorder="1" applyAlignment="1" applyProtection="1">
      <alignment horizontal="center" vertical="center"/>
      <protection hidden="1"/>
    </xf>
    <xf numFmtId="1" fontId="6" fillId="0" borderId="39" xfId="55" applyNumberFormat="1" applyFont="1" applyFill="1" applyBorder="1" applyAlignment="1" applyProtection="1">
      <alignment horizontal="center" vertical="center"/>
      <protection hidden="1"/>
    </xf>
    <xf numFmtId="1" fontId="6" fillId="0" borderId="51" xfId="55" applyNumberFormat="1" applyFont="1" applyFill="1" applyBorder="1" applyAlignment="1" applyProtection="1">
      <alignment horizontal="center" vertical="center"/>
      <protection hidden="1"/>
    </xf>
    <xf numFmtId="1" fontId="6" fillId="0" borderId="70" xfId="55" applyNumberFormat="1" applyFont="1" applyFill="1" applyBorder="1" applyAlignment="1" applyProtection="1">
      <alignment horizontal="center" vertical="center"/>
      <protection hidden="1"/>
    </xf>
    <xf numFmtId="1" fontId="6" fillId="0" borderId="43" xfId="55" applyNumberFormat="1" applyFont="1" applyFill="1" applyBorder="1" applyAlignment="1" applyProtection="1">
      <alignment horizontal="center" vertical="center"/>
      <protection hidden="1"/>
    </xf>
    <xf numFmtId="1" fontId="6" fillId="0" borderId="52" xfId="55" applyNumberFormat="1" applyFont="1" applyFill="1" applyBorder="1" applyAlignment="1" applyProtection="1">
      <alignment horizontal="center" vertical="center"/>
      <protection hidden="1"/>
    </xf>
    <xf numFmtId="1" fontId="6" fillId="0" borderId="48" xfId="55" applyNumberFormat="1" applyFont="1" applyFill="1" applyBorder="1" applyAlignment="1" applyProtection="1">
      <alignment horizontal="center" vertical="center"/>
      <protection hidden="1"/>
    </xf>
    <xf numFmtId="1" fontId="4" fillId="0" borderId="64" xfId="55" applyNumberFormat="1" applyFont="1" applyFill="1" applyBorder="1" applyAlignment="1" applyProtection="1">
      <alignment horizontal="center" vertical="center"/>
      <protection hidden="1"/>
    </xf>
    <xf numFmtId="1" fontId="6" fillId="36" borderId="10" xfId="55" applyNumberFormat="1" applyFont="1" applyFill="1" applyBorder="1" applyAlignment="1" applyProtection="1">
      <alignment horizontal="center" vertical="center"/>
      <protection hidden="1"/>
    </xf>
    <xf numFmtId="1" fontId="6" fillId="36" borderId="67" xfId="55" applyNumberFormat="1" applyFont="1" applyFill="1" applyBorder="1" applyAlignment="1" applyProtection="1">
      <alignment horizontal="center" vertical="center"/>
      <protection hidden="1"/>
    </xf>
    <xf numFmtId="49" fontId="6" fillId="0" borderId="79" xfId="55" applyNumberFormat="1" applyFont="1" applyBorder="1" applyAlignment="1" applyProtection="1">
      <alignment horizontal="center" vertical="center"/>
      <protection hidden="1"/>
    </xf>
    <xf numFmtId="1" fontId="6" fillId="0" borderId="40" xfId="55" applyNumberFormat="1" applyFont="1" applyFill="1" applyBorder="1" applyAlignment="1" applyProtection="1">
      <alignment horizontal="center" vertical="center" shrinkToFit="1"/>
      <protection/>
    </xf>
    <xf numFmtId="49" fontId="6" fillId="0" borderId="80" xfId="55" applyNumberFormat="1" applyFont="1" applyFill="1" applyBorder="1" applyAlignment="1" applyProtection="1">
      <alignment horizontal="center" vertical="center"/>
      <protection hidden="1"/>
    </xf>
    <xf numFmtId="49" fontId="6" fillId="0" borderId="79" xfId="55" applyNumberFormat="1" applyFont="1" applyFill="1" applyBorder="1" applyAlignment="1" applyProtection="1">
      <alignment horizontal="center" vertical="center"/>
      <protection hidden="1"/>
    </xf>
    <xf numFmtId="49" fontId="4" fillId="0" borderId="79" xfId="55" applyNumberFormat="1" applyFont="1" applyFill="1" applyBorder="1" applyAlignment="1" applyProtection="1">
      <alignment horizontal="center" vertical="center"/>
      <protection hidden="1"/>
    </xf>
    <xf numFmtId="0" fontId="4" fillId="0" borderId="62" xfId="55" applyFont="1" applyFill="1" applyBorder="1" applyAlignment="1">
      <alignment horizontal="center" vertical="center"/>
      <protection/>
    </xf>
    <xf numFmtId="49" fontId="6" fillId="0" borderId="39" xfId="0" applyNumberFormat="1" applyFont="1" applyBorder="1" applyAlignment="1" applyProtection="1">
      <alignment horizontal="center" vertical="center"/>
      <protection hidden="1"/>
    </xf>
    <xf numFmtId="1" fontId="6" fillId="0" borderId="40" xfId="55" applyNumberFormat="1" applyFont="1" applyFill="1" applyBorder="1" applyAlignment="1" applyProtection="1">
      <alignment horizontal="center" vertical="center" shrinkToFit="1"/>
      <protection hidden="1"/>
    </xf>
    <xf numFmtId="49" fontId="9" fillId="0" borderId="31" xfId="56" applyNumberFormat="1" applyFont="1" applyFill="1" applyBorder="1" applyAlignment="1" applyProtection="1">
      <alignment horizontal="center" vertical="center"/>
      <protection hidden="1"/>
    </xf>
    <xf numFmtId="49" fontId="4" fillId="33" borderId="36" xfId="55" applyNumberFormat="1" applyFont="1" applyFill="1" applyBorder="1" applyAlignment="1" applyProtection="1">
      <alignment horizontal="justify" vertical="center"/>
      <protection hidden="1"/>
    </xf>
    <xf numFmtId="49" fontId="4" fillId="0" borderId="36" xfId="55" applyNumberFormat="1" applyFont="1" applyFill="1" applyBorder="1" applyAlignment="1" applyProtection="1">
      <alignment horizontal="justify" vertical="center"/>
      <protection hidden="1"/>
    </xf>
    <xf numFmtId="49" fontId="6" fillId="36" borderId="57" xfId="55" applyNumberFormat="1" applyFont="1" applyFill="1" applyBorder="1" applyAlignment="1" applyProtection="1">
      <alignment horizontal="justify" vertical="center"/>
      <protection hidden="1"/>
    </xf>
    <xf numFmtId="49" fontId="6" fillId="36" borderId="19" xfId="55" applyNumberFormat="1" applyFont="1" applyFill="1" applyBorder="1" applyAlignment="1" applyProtection="1">
      <alignment horizontal="justify" vertical="center"/>
      <protection hidden="1"/>
    </xf>
    <xf numFmtId="49" fontId="6" fillId="36" borderId="16" xfId="57" applyNumberFormat="1" applyFont="1" applyFill="1" applyBorder="1" applyAlignment="1" applyProtection="1">
      <alignment horizontal="justify" vertical="center"/>
      <protection hidden="1"/>
    </xf>
    <xf numFmtId="49" fontId="6" fillId="36" borderId="29" xfId="55" applyNumberFormat="1" applyFont="1" applyFill="1" applyBorder="1" applyAlignment="1" applyProtection="1">
      <alignment horizontal="justify" vertical="center"/>
      <protection hidden="1"/>
    </xf>
    <xf numFmtId="49" fontId="6" fillId="36" borderId="79" xfId="55" applyNumberFormat="1" applyFont="1" applyFill="1" applyBorder="1" applyAlignment="1" applyProtection="1">
      <alignment horizontal="justify" vertical="center"/>
      <protection hidden="1"/>
    </xf>
    <xf numFmtId="49" fontId="6" fillId="36" borderId="0" xfId="55" applyNumberFormat="1" applyFont="1" applyFill="1" applyBorder="1" applyAlignment="1" applyProtection="1">
      <alignment horizontal="justify" vertical="center"/>
      <protection hidden="1"/>
    </xf>
    <xf numFmtId="0" fontId="4" fillId="33" borderId="36" xfId="55" applyFont="1" applyFill="1" applyBorder="1" applyAlignment="1">
      <alignment horizontal="justify" vertical="center" wrapText="1"/>
      <protection/>
    </xf>
    <xf numFmtId="0" fontId="6" fillId="0" borderId="57" xfId="55" applyFont="1" applyFill="1" applyBorder="1" applyAlignment="1">
      <alignment horizontal="justify" vertical="center" wrapText="1"/>
      <protection/>
    </xf>
    <xf numFmtId="0" fontId="6" fillId="0" borderId="29" xfId="55" applyFont="1" applyFill="1" applyBorder="1" applyAlignment="1">
      <alignment horizontal="justify" vertical="center" wrapText="1"/>
      <protection/>
    </xf>
    <xf numFmtId="0" fontId="6" fillId="0" borderId="58" xfId="55" applyFont="1" applyFill="1" applyBorder="1" applyAlignment="1">
      <alignment horizontal="justify" vertical="center" wrapText="1"/>
      <protection/>
    </xf>
    <xf numFmtId="0" fontId="68" fillId="0" borderId="19" xfId="0" applyFont="1" applyBorder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4" fillId="0" borderId="36" xfId="55" applyFont="1" applyFill="1" applyBorder="1" applyAlignment="1">
      <alignment horizontal="justify" vertical="center" wrapText="1"/>
      <protection/>
    </xf>
    <xf numFmtId="0" fontId="68" fillId="0" borderId="81" xfId="0" applyFont="1" applyBorder="1" applyAlignment="1">
      <alignment horizontal="justify" vertical="center"/>
    </xf>
    <xf numFmtId="0" fontId="68" fillId="0" borderId="12" xfId="0" applyFont="1" applyBorder="1" applyAlignment="1">
      <alignment horizontal="justify" vertical="center"/>
    </xf>
    <xf numFmtId="0" fontId="6" fillId="0" borderId="19" xfId="55" applyFont="1" applyFill="1" applyBorder="1" applyAlignment="1">
      <alignment horizontal="justify" vertical="center" wrapText="1"/>
      <protection/>
    </xf>
    <xf numFmtId="49" fontId="4" fillId="0" borderId="19" xfId="55" applyNumberFormat="1" applyFont="1" applyFill="1" applyBorder="1" applyAlignment="1" applyProtection="1">
      <alignment horizontal="justify" vertical="center" wrapText="1"/>
      <protection hidden="1"/>
    </xf>
    <xf numFmtId="49" fontId="6" fillId="0" borderId="19" xfId="55" applyNumberFormat="1" applyFont="1" applyFill="1" applyBorder="1" applyAlignment="1" applyProtection="1">
      <alignment horizontal="justify" vertical="center" wrapText="1"/>
      <protection/>
    </xf>
    <xf numFmtId="49" fontId="6" fillId="0" borderId="19" xfId="55" applyNumberFormat="1" applyFont="1" applyFill="1" applyBorder="1" applyAlignment="1" applyProtection="1">
      <alignment horizontal="justify" vertical="center" wrapText="1"/>
      <protection hidden="1"/>
    </xf>
    <xf numFmtId="0" fontId="4" fillId="0" borderId="15" xfId="55" applyFont="1" applyFill="1" applyBorder="1" applyAlignment="1">
      <alignment horizontal="justify" vertical="center" wrapText="1"/>
      <protection/>
    </xf>
    <xf numFmtId="0" fontId="69" fillId="0" borderId="15" xfId="0" applyFont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3" fillId="0" borderId="58" xfId="0" applyFont="1" applyBorder="1" applyAlignment="1">
      <alignment horizontal="justify" vertical="center" wrapText="1"/>
    </xf>
    <xf numFmtId="0" fontId="23" fillId="0" borderId="40" xfId="0" applyFont="1" applyFill="1" applyBorder="1" applyAlignment="1">
      <alignment horizontal="justify" vertical="center" wrapText="1"/>
    </xf>
    <xf numFmtId="0" fontId="23" fillId="0" borderId="58" xfId="0" applyFont="1" applyFill="1" applyBorder="1" applyAlignment="1">
      <alignment horizontal="justify" vertical="center" wrapText="1"/>
    </xf>
    <xf numFmtId="0" fontId="68" fillId="0" borderId="0" xfId="0" applyFont="1" applyAlignment="1">
      <alignment horizontal="justify" vertical="center" wrapText="1"/>
    </xf>
    <xf numFmtId="0" fontId="69" fillId="0" borderId="36" xfId="0" applyFont="1" applyBorder="1" applyAlignment="1">
      <alignment horizontal="justify" vertical="center" wrapText="1"/>
    </xf>
    <xf numFmtId="0" fontId="69" fillId="0" borderId="15" xfId="0" applyFont="1" applyBorder="1" applyAlignment="1">
      <alignment horizontal="justify" vertical="center"/>
    </xf>
    <xf numFmtId="0" fontId="6" fillId="0" borderId="16" xfId="60" applyFont="1" applyBorder="1" applyAlignment="1">
      <alignment horizontal="justify" vertical="center" wrapText="1"/>
      <protection/>
    </xf>
    <xf numFmtId="0" fontId="18" fillId="0" borderId="0" xfId="58" applyFont="1" applyFill="1" applyAlignment="1">
      <alignment horizontal="left" vertical="center"/>
      <protection/>
    </xf>
    <xf numFmtId="0" fontId="1" fillId="0" borderId="0" xfId="58" applyFill="1" applyAlignment="1">
      <alignment wrapText="1"/>
      <protection/>
    </xf>
    <xf numFmtId="0" fontId="1" fillId="0" borderId="0" xfId="58" applyFill="1" applyBorder="1" applyAlignment="1">
      <alignment wrapText="1"/>
      <protection/>
    </xf>
    <xf numFmtId="0" fontId="33" fillId="0" borderId="0" xfId="58" applyFont="1" applyFill="1" applyBorder="1" applyAlignment="1">
      <alignment vertical="center"/>
      <protection/>
    </xf>
    <xf numFmtId="0" fontId="27" fillId="0" borderId="0" xfId="53" applyFill="1">
      <alignment/>
      <protection/>
    </xf>
    <xf numFmtId="0" fontId="17" fillId="0" borderId="0" xfId="58" applyFont="1" applyFill="1" applyAlignment="1">
      <alignment horizontal="left" wrapText="1"/>
      <protection/>
    </xf>
    <xf numFmtId="0" fontId="18" fillId="0" borderId="57" xfId="58" applyFont="1" applyFill="1" applyBorder="1" applyAlignment="1">
      <alignment horizontal="center" vertical="center"/>
      <protection/>
    </xf>
    <xf numFmtId="0" fontId="17" fillId="0" borderId="0" xfId="58" applyFont="1" applyFill="1" applyAlignment="1">
      <alignment horizontal="left" vertical="center"/>
      <protection/>
    </xf>
    <xf numFmtId="0" fontId="20" fillId="0" borderId="57" xfId="58" applyFont="1" applyFill="1" applyBorder="1" applyAlignment="1">
      <alignment horizontal="center" vertical="center"/>
      <protection/>
    </xf>
    <xf numFmtId="0" fontId="15" fillId="0" borderId="0" xfId="58" applyFont="1" applyFill="1" applyAlignment="1">
      <alignment horizontal="center" vertical="center"/>
      <protection/>
    </xf>
    <xf numFmtId="0" fontId="17" fillId="0" borderId="0" xfId="58" applyFont="1" applyFill="1" applyBorder="1" applyAlignment="1">
      <alignment vertical="center" wrapText="1"/>
      <protection/>
    </xf>
    <xf numFmtId="0" fontId="1" fillId="0" borderId="0" xfId="58" applyFill="1" applyAlignment="1">
      <alignment vertical="center" wrapText="1"/>
      <protection/>
    </xf>
    <xf numFmtId="0" fontId="18" fillId="0" borderId="0" xfId="58" applyFont="1" applyFill="1" applyAlignment="1">
      <alignment horizontal="left" vertical="center"/>
      <protection/>
    </xf>
    <xf numFmtId="0" fontId="20" fillId="0" borderId="57" xfId="58" applyFont="1" applyFill="1" applyBorder="1" applyAlignment="1">
      <alignment horizontal="left" vertical="center"/>
      <protection/>
    </xf>
    <xf numFmtId="0" fontId="1" fillId="0" borderId="57" xfId="59" applyFill="1" applyBorder="1" applyAlignment="1">
      <alignment horizontal="left" vertical="center"/>
      <protection/>
    </xf>
    <xf numFmtId="0" fontId="14" fillId="0" borderId="0" xfId="58" applyFont="1" applyFill="1" applyAlignment="1">
      <alignment horizontal="center" vertical="center"/>
      <protection/>
    </xf>
    <xf numFmtId="0" fontId="15" fillId="0" borderId="0" xfId="58" applyFont="1" applyFill="1" applyAlignment="1">
      <alignment horizontal="center" vertical="center" wrapText="1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35" borderId="79" xfId="55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1" fontId="4" fillId="0" borderId="79" xfId="55" applyNumberFormat="1" applyFont="1" applyFill="1" applyBorder="1" applyAlignment="1" applyProtection="1">
      <alignment horizontal="left" vertical="center" wrapText="1" shrinkToFit="1"/>
      <protection hidden="1"/>
    </xf>
    <xf numFmtId="1" fontId="4" fillId="0" borderId="29" xfId="55" applyNumberFormat="1" applyFont="1" applyFill="1" applyBorder="1" applyAlignment="1" applyProtection="1">
      <alignment horizontal="left" vertical="center" wrapText="1" shrinkToFit="1"/>
      <protection hidden="1"/>
    </xf>
    <xf numFmtId="49" fontId="4" fillId="0" borderId="83" xfId="0" applyNumberFormat="1" applyFont="1" applyBorder="1" applyAlignment="1" applyProtection="1">
      <alignment horizontal="center" vertical="center" wrapText="1"/>
      <protection hidden="1"/>
    </xf>
    <xf numFmtId="49" fontId="4" fillId="0" borderId="76" xfId="0" applyNumberFormat="1" applyFont="1" applyBorder="1" applyAlignment="1" applyProtection="1">
      <alignment horizontal="center" vertical="center" wrapText="1"/>
      <protection hidden="1"/>
    </xf>
    <xf numFmtId="49" fontId="4" fillId="0" borderId="78" xfId="0" applyNumberFormat="1" applyFont="1" applyBorder="1" applyAlignment="1" applyProtection="1">
      <alignment horizontal="center" vertical="center" wrapText="1"/>
      <protection hidden="1"/>
    </xf>
    <xf numFmtId="49" fontId="4" fillId="0" borderId="42" xfId="55" applyNumberFormat="1" applyFont="1" applyBorder="1" applyAlignment="1" applyProtection="1">
      <alignment horizontal="center" textRotation="90" wrapText="1"/>
      <protection hidden="1"/>
    </xf>
    <xf numFmtId="0" fontId="27" fillId="0" borderId="12" xfId="55" applyFont="1" applyBorder="1" applyAlignment="1">
      <alignment horizontal="center" textRotation="90" wrapText="1"/>
      <protection/>
    </xf>
    <xf numFmtId="0" fontId="27" fillId="0" borderId="63" xfId="55" applyFont="1" applyBorder="1" applyAlignment="1">
      <alignment horizontal="center" textRotation="90" wrapText="1"/>
      <protection/>
    </xf>
    <xf numFmtId="49" fontId="4" fillId="0" borderId="42" xfId="55" applyNumberFormat="1" applyFont="1" applyBorder="1" applyAlignment="1" applyProtection="1">
      <alignment horizontal="center" vertical="center" wrapText="1"/>
      <protection hidden="1"/>
    </xf>
    <xf numFmtId="49" fontId="4" fillId="0" borderId="12" xfId="55" applyNumberFormat="1" applyFont="1" applyBorder="1" applyAlignment="1" applyProtection="1">
      <alignment horizontal="center" vertical="center" wrapText="1"/>
      <protection hidden="1"/>
    </xf>
    <xf numFmtId="49" fontId="4" fillId="0" borderId="63" xfId="55" applyNumberFormat="1" applyFont="1" applyBorder="1" applyAlignment="1" applyProtection="1">
      <alignment horizontal="center" vertical="center" wrapText="1"/>
      <protection hidden="1"/>
    </xf>
    <xf numFmtId="1" fontId="6" fillId="0" borderId="10" xfId="55" applyNumberFormat="1" applyFont="1" applyBorder="1" applyAlignment="1" applyProtection="1">
      <alignment horizontal="center" textRotation="90"/>
      <protection hidden="1"/>
    </xf>
    <xf numFmtId="1" fontId="6" fillId="0" borderId="59" xfId="55" applyNumberFormat="1" applyFont="1" applyBorder="1" applyAlignment="1" applyProtection="1">
      <alignment horizontal="center" textRotation="90"/>
      <protection hidden="1"/>
    </xf>
    <xf numFmtId="1" fontId="4" fillId="0" borderId="21" xfId="55" applyNumberFormat="1" applyFont="1" applyBorder="1" applyAlignment="1" applyProtection="1">
      <alignment horizontal="center" textRotation="90" wrapText="1"/>
      <protection hidden="1"/>
    </xf>
    <xf numFmtId="1" fontId="4" fillId="0" borderId="66" xfId="55" applyNumberFormat="1" applyFont="1" applyBorder="1" applyAlignment="1" applyProtection="1">
      <alignment horizontal="center" textRotation="90" wrapText="1"/>
      <protection hidden="1"/>
    </xf>
    <xf numFmtId="1" fontId="4" fillId="0" borderId="48" xfId="55" applyNumberFormat="1" applyFont="1" applyBorder="1" applyAlignment="1" applyProtection="1">
      <alignment horizontal="center" textRotation="90" wrapText="1"/>
      <protection hidden="1"/>
    </xf>
    <xf numFmtId="1" fontId="4" fillId="0" borderId="59" xfId="55" applyNumberFormat="1" applyFont="1" applyBorder="1" applyAlignment="1" applyProtection="1">
      <alignment horizontal="center" textRotation="90" wrapText="1"/>
      <protection hidden="1"/>
    </xf>
    <xf numFmtId="1" fontId="4" fillId="0" borderId="65" xfId="55" applyNumberFormat="1" applyFont="1" applyBorder="1" applyAlignment="1" applyProtection="1">
      <alignment horizontal="center" textRotation="90" wrapText="1"/>
      <protection hidden="1"/>
    </xf>
    <xf numFmtId="1" fontId="4" fillId="0" borderId="60" xfId="55" applyNumberFormat="1" applyFont="1" applyBorder="1" applyAlignment="1" applyProtection="1">
      <alignment horizontal="center" textRotation="90" wrapText="1"/>
      <protection hidden="1"/>
    </xf>
    <xf numFmtId="1" fontId="6" fillId="0" borderId="29" xfId="55" applyNumberFormat="1" applyFont="1" applyBorder="1" applyAlignment="1" applyProtection="1">
      <alignment horizontal="center" vertical="center" wrapText="1"/>
      <protection hidden="1"/>
    </xf>
    <xf numFmtId="1" fontId="4" fillId="0" borderId="80" xfId="55" applyNumberFormat="1" applyFont="1" applyFill="1" applyBorder="1" applyAlignment="1" applyProtection="1">
      <alignment horizontal="left" vertical="center" shrinkToFit="1"/>
      <protection hidden="1"/>
    </xf>
    <xf numFmtId="1" fontId="4" fillId="0" borderId="57" xfId="55" applyNumberFormat="1" applyFont="1" applyFill="1" applyBorder="1" applyAlignment="1" applyProtection="1">
      <alignment horizontal="left" vertical="center" shrinkToFit="1"/>
      <protection hidden="1"/>
    </xf>
    <xf numFmtId="0" fontId="27" fillId="0" borderId="57" xfId="55" applyFont="1" applyBorder="1" applyAlignment="1">
      <alignment horizontal="left" vertical="center" shrinkToFit="1"/>
      <protection/>
    </xf>
    <xf numFmtId="0" fontId="6" fillId="35" borderId="84" xfId="55" applyFont="1" applyFill="1" applyBorder="1" applyAlignment="1">
      <alignment horizontal="left" vertical="center" wrapText="1"/>
      <protection/>
    </xf>
    <xf numFmtId="0" fontId="27" fillId="0" borderId="85" xfId="55" applyFont="1" applyBorder="1" applyAlignment="1">
      <alignment horizontal="left"/>
      <protection/>
    </xf>
    <xf numFmtId="0" fontId="27" fillId="0" borderId="72" xfId="55" applyFont="1" applyBorder="1" applyAlignment="1">
      <alignment horizontal="left"/>
      <protection/>
    </xf>
    <xf numFmtId="0" fontId="6" fillId="0" borderId="13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6" fillId="0" borderId="40" xfId="55" applyFont="1" applyBorder="1" applyAlignment="1">
      <alignment horizontal="center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4" fillId="0" borderId="42" xfId="55" applyNumberFormat="1" applyFont="1" applyBorder="1" applyAlignment="1" applyProtection="1">
      <alignment horizontal="center" vertical="center"/>
      <protection hidden="1"/>
    </xf>
    <xf numFmtId="49" fontId="4" fillId="0" borderId="12" xfId="55" applyNumberFormat="1" applyFont="1" applyBorder="1" applyAlignment="1" applyProtection="1">
      <alignment horizontal="center" vertical="center"/>
      <protection hidden="1"/>
    </xf>
    <xf numFmtId="0" fontId="4" fillId="35" borderId="86" xfId="55" applyFont="1" applyFill="1" applyBorder="1" applyAlignment="1">
      <alignment horizontal="left" vertical="center" wrapText="1"/>
      <protection/>
    </xf>
    <xf numFmtId="0" fontId="0" fillId="0" borderId="58" xfId="0" applyBorder="1" applyAlignment="1">
      <alignment/>
    </xf>
    <xf numFmtId="0" fontId="0" fillId="0" borderId="77" xfId="0" applyBorder="1" applyAlignment="1">
      <alignment/>
    </xf>
    <xf numFmtId="0" fontId="0" fillId="0" borderId="80" xfId="0" applyBorder="1" applyAlignment="1">
      <alignment/>
    </xf>
    <xf numFmtId="0" fontId="0" fillId="0" borderId="57" xfId="0" applyBorder="1" applyAlignment="1">
      <alignment/>
    </xf>
    <xf numFmtId="0" fontId="0" fillId="0" borderId="39" xfId="0" applyBorder="1" applyAlignment="1">
      <alignment/>
    </xf>
    <xf numFmtId="0" fontId="4" fillId="0" borderId="59" xfId="55" applyFont="1" applyBorder="1" applyAlignment="1">
      <alignment horizontal="center" textRotation="90" wrapText="1"/>
      <protection/>
    </xf>
    <xf numFmtId="0" fontId="4" fillId="0" borderId="65" xfId="55" applyFont="1" applyBorder="1" applyAlignment="1">
      <alignment horizontal="center" textRotation="90" wrapText="1"/>
      <protection/>
    </xf>
    <xf numFmtId="0" fontId="4" fillId="0" borderId="60" xfId="55" applyFont="1" applyBorder="1" applyAlignment="1">
      <alignment horizontal="center" textRotation="90" wrapText="1"/>
      <protection/>
    </xf>
    <xf numFmtId="0" fontId="4" fillId="0" borderId="37" xfId="55" applyFont="1" applyBorder="1" applyAlignment="1">
      <alignment horizontal="center" textRotation="90" wrapText="1"/>
      <protection/>
    </xf>
    <xf numFmtId="0" fontId="4" fillId="0" borderId="73" xfId="55" applyFont="1" applyBorder="1" applyAlignment="1">
      <alignment horizontal="center" textRotation="90" wrapText="1"/>
      <protection/>
    </xf>
    <xf numFmtId="0" fontId="4" fillId="0" borderId="49" xfId="55" applyFont="1" applyBorder="1" applyAlignment="1">
      <alignment horizontal="center" textRotation="90" wrapText="1"/>
      <protection/>
    </xf>
    <xf numFmtId="0" fontId="4" fillId="0" borderId="87" xfId="55" applyFont="1" applyFill="1" applyBorder="1" applyAlignment="1">
      <alignment horizontal="left" vertical="center" wrapText="1"/>
      <protection/>
    </xf>
    <xf numFmtId="0" fontId="27" fillId="0" borderId="35" xfId="55" applyFont="1" applyFill="1" applyBorder="1" applyAlignment="1">
      <alignment horizontal="left" vertical="center"/>
      <protection/>
    </xf>
    <xf numFmtId="0" fontId="27" fillId="0" borderId="52" xfId="55" applyFont="1" applyFill="1" applyBorder="1" applyAlignment="1">
      <alignment horizontal="left" vertical="center"/>
      <protection/>
    </xf>
    <xf numFmtId="0" fontId="27" fillId="0" borderId="80" xfId="55" applyFont="1" applyFill="1" applyBorder="1" applyAlignment="1">
      <alignment horizontal="left" vertical="center"/>
      <protection/>
    </xf>
    <xf numFmtId="0" fontId="27" fillId="0" borderId="57" xfId="55" applyFont="1" applyFill="1" applyBorder="1" applyAlignment="1">
      <alignment horizontal="left" vertical="center"/>
      <protection/>
    </xf>
    <xf numFmtId="0" fontId="27" fillId="0" borderId="39" xfId="55" applyFont="1" applyFill="1" applyBorder="1" applyAlignment="1">
      <alignment horizontal="left" vertical="center"/>
      <protection/>
    </xf>
    <xf numFmtId="1" fontId="4" fillId="0" borderId="51" xfId="55" applyNumberFormat="1" applyFont="1" applyFill="1" applyBorder="1" applyAlignment="1" applyProtection="1">
      <alignment horizontal="center" vertical="center" textRotation="90" shrinkToFit="1"/>
      <protection/>
    </xf>
    <xf numFmtId="1" fontId="4" fillId="0" borderId="53" xfId="55" applyNumberFormat="1" applyFont="1" applyFill="1" applyBorder="1" applyAlignment="1" applyProtection="1">
      <alignment horizontal="center" vertical="center" textRotation="90" shrinkToFit="1"/>
      <protection/>
    </xf>
    <xf numFmtId="0" fontId="6" fillId="35" borderId="56" xfId="55" applyFont="1" applyFill="1" applyBorder="1" applyAlignment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1" fontId="6" fillId="0" borderId="80" xfId="0" applyNumberFormat="1" applyFont="1" applyFill="1" applyBorder="1" applyAlignment="1" applyProtection="1">
      <alignment horizontal="left" vertical="center" shrinkToFit="1"/>
      <protection hidden="1"/>
    </xf>
    <xf numFmtId="1" fontId="6" fillId="0" borderId="57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57" xfId="0" applyFont="1" applyBorder="1" applyAlignment="1">
      <alignment horizontal="left" vertical="center" shrinkToFit="1"/>
    </xf>
    <xf numFmtId="0" fontId="9" fillId="0" borderId="57" xfId="0" applyFont="1" applyFill="1" applyBorder="1" applyAlignment="1">
      <alignment horizontal="center" vertical="top"/>
    </xf>
    <xf numFmtId="0" fontId="6" fillId="0" borderId="0" xfId="55" applyFont="1" applyBorder="1" applyAlignment="1">
      <alignment horizontal="center"/>
      <protection/>
    </xf>
    <xf numFmtId="1" fontId="6" fillId="0" borderId="24" xfId="55" applyNumberFormat="1" applyFont="1" applyBorder="1" applyAlignment="1" applyProtection="1">
      <alignment horizontal="center" textRotation="90"/>
      <protection hidden="1"/>
    </xf>
    <xf numFmtId="1" fontId="6" fillId="0" borderId="26" xfId="55" applyNumberFormat="1" applyFont="1" applyBorder="1" applyAlignment="1" applyProtection="1">
      <alignment horizontal="center" textRotation="90"/>
      <protection hidden="1"/>
    </xf>
    <xf numFmtId="1" fontId="6" fillId="0" borderId="25" xfId="55" applyNumberFormat="1" applyFont="1" applyBorder="1" applyAlignment="1" applyProtection="1">
      <alignment horizontal="center" textRotation="90"/>
      <protection hidden="1"/>
    </xf>
    <xf numFmtId="0" fontId="4" fillId="0" borderId="59" xfId="55" applyFont="1" applyBorder="1" applyAlignment="1">
      <alignment horizontal="center" textRotation="90"/>
      <protection/>
    </xf>
    <xf numFmtId="0" fontId="4" fillId="0" borderId="65" xfId="55" applyFont="1" applyBorder="1" applyAlignment="1">
      <alignment horizontal="center" textRotation="90"/>
      <protection/>
    </xf>
    <xf numFmtId="0" fontId="4" fillId="0" borderId="60" xfId="55" applyFont="1" applyBorder="1" applyAlignment="1">
      <alignment horizontal="center" textRotation="90"/>
      <protection/>
    </xf>
    <xf numFmtId="0" fontId="6" fillId="0" borderId="84" xfId="54" applyNumberFormat="1" applyFont="1" applyFill="1" applyBorder="1" applyAlignment="1">
      <alignment horizontal="left" vertical="center" wrapText="1"/>
      <protection/>
    </xf>
    <xf numFmtId="0" fontId="0" fillId="0" borderId="85" xfId="0" applyFill="1" applyBorder="1" applyAlignment="1">
      <alignment horizontal="left"/>
    </xf>
    <xf numFmtId="1" fontId="4" fillId="0" borderId="79" xfId="55" applyNumberFormat="1" applyFont="1" applyFill="1" applyBorder="1" applyAlignment="1" applyProtection="1">
      <alignment horizontal="left" vertical="center" shrinkToFit="1"/>
      <protection hidden="1"/>
    </xf>
    <xf numFmtId="1" fontId="4" fillId="0" borderId="29" xfId="55" applyNumberFormat="1" applyFont="1" applyFill="1" applyBorder="1" applyAlignment="1" applyProtection="1">
      <alignment horizontal="left" vertical="center" shrinkToFit="1"/>
      <protection hidden="1"/>
    </xf>
    <xf numFmtId="0" fontId="27" fillId="0" borderId="29" xfId="55" applyFont="1" applyBorder="1" applyAlignment="1">
      <alignment horizontal="left" vertical="center" shrinkToFit="1"/>
      <protection/>
    </xf>
    <xf numFmtId="1" fontId="6" fillId="0" borderId="84" xfId="0" applyNumberFormat="1" applyFont="1" applyFill="1" applyBorder="1" applyAlignment="1" applyProtection="1">
      <alignment horizontal="left" vertical="center" shrinkToFit="1"/>
      <protection hidden="1"/>
    </xf>
    <xf numFmtId="1" fontId="6" fillId="0" borderId="85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85" xfId="0" applyFont="1" applyBorder="1" applyAlignment="1">
      <alignment horizontal="left" vertical="center" shrinkToFit="1"/>
    </xf>
    <xf numFmtId="1" fontId="6" fillId="0" borderId="79" xfId="0" applyNumberFormat="1" applyFont="1" applyFill="1" applyBorder="1" applyAlignment="1" applyProtection="1">
      <alignment horizontal="left" vertical="center" wrapText="1" shrinkToFit="1"/>
      <protection hidden="1"/>
    </xf>
    <xf numFmtId="1" fontId="6" fillId="0" borderId="29" xfId="0" applyNumberFormat="1" applyFont="1" applyFill="1" applyBorder="1" applyAlignment="1" applyProtection="1">
      <alignment horizontal="left" vertical="center" wrapText="1" shrinkToFit="1"/>
      <protection hidden="1"/>
    </xf>
    <xf numFmtId="0" fontId="27" fillId="0" borderId="24" xfId="0" applyFont="1" applyBorder="1" applyAlignment="1">
      <alignment horizontal="left" vertical="center" wrapText="1" shrinkToFit="1"/>
    </xf>
    <xf numFmtId="1" fontId="4" fillId="0" borderId="35" xfId="55" applyNumberFormat="1" applyFont="1" applyBorder="1" applyAlignment="1" applyProtection="1">
      <alignment horizontal="center" vertical="center" wrapText="1"/>
      <protection hidden="1"/>
    </xf>
    <xf numFmtId="1" fontId="6" fillId="0" borderId="35" xfId="55" applyNumberFormat="1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" fontId="6" fillId="0" borderId="10" xfId="55" applyNumberFormat="1" applyFont="1" applyBorder="1" applyAlignment="1" applyProtection="1">
      <alignment horizontal="center" vertical="center"/>
      <protection hidden="1"/>
    </xf>
    <xf numFmtId="1" fontId="6" fillId="0" borderId="13" xfId="55" applyNumberFormat="1" applyFont="1" applyBorder="1" applyAlignment="1" applyProtection="1">
      <alignment horizontal="center" vertical="center"/>
      <protection hidden="1"/>
    </xf>
    <xf numFmtId="1" fontId="6" fillId="0" borderId="29" xfId="55" applyNumberFormat="1" applyFont="1" applyBorder="1" applyAlignment="1" applyProtection="1">
      <alignment horizontal="center" vertical="center"/>
      <protection hidden="1"/>
    </xf>
    <xf numFmtId="1" fontId="6" fillId="0" borderId="10" xfId="55" applyNumberFormat="1" applyFont="1" applyBorder="1" applyAlignment="1" applyProtection="1">
      <alignment horizontal="center"/>
      <protection hidden="1"/>
    </xf>
    <xf numFmtId="0" fontId="31" fillId="0" borderId="13" xfId="53" applyFont="1" applyBorder="1" applyAlignment="1">
      <alignment horizontal="center" vertical="top" wrapText="1"/>
      <protection/>
    </xf>
    <xf numFmtId="0" fontId="31" fillId="0" borderId="29" xfId="53" applyFont="1" applyBorder="1" applyAlignment="1">
      <alignment horizontal="center" vertical="top" wrapText="1"/>
      <protection/>
    </xf>
    <xf numFmtId="0" fontId="31" fillId="0" borderId="24" xfId="53" applyFont="1" applyBorder="1" applyAlignment="1">
      <alignment horizontal="center" vertical="top" wrapText="1"/>
      <protection/>
    </xf>
    <xf numFmtId="0" fontId="31" fillId="0" borderId="13" xfId="53" applyFont="1" applyBorder="1" applyAlignment="1">
      <alignment horizontal="center" vertical="center"/>
      <protection/>
    </xf>
    <xf numFmtId="0" fontId="31" fillId="0" borderId="29" xfId="53" applyFont="1" applyBorder="1" applyAlignment="1">
      <alignment horizontal="center" vertical="center"/>
      <protection/>
    </xf>
    <xf numFmtId="0" fontId="31" fillId="0" borderId="24" xfId="53" applyFont="1" applyBorder="1" applyAlignment="1">
      <alignment horizontal="center" vertical="center"/>
      <protection/>
    </xf>
    <xf numFmtId="0" fontId="31" fillId="0" borderId="0" xfId="53" applyFont="1" applyFill="1" applyAlignment="1">
      <alignment horizontal="center" vertical="center" wrapText="1"/>
      <protection/>
    </xf>
    <xf numFmtId="0" fontId="27" fillId="0" borderId="0" xfId="53" applyFill="1" applyAlignment="1">
      <alignment horizontal="center" vertical="center" wrapText="1"/>
      <protection/>
    </xf>
    <xf numFmtId="0" fontId="31" fillId="0" borderId="10" xfId="53" applyFont="1" applyBorder="1" applyAlignment="1">
      <alignment horizontal="center"/>
      <protection/>
    </xf>
    <xf numFmtId="0" fontId="19" fillId="0" borderId="10" xfId="53" applyFont="1" applyBorder="1" applyAlignment="1">
      <alignment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2 - 1  СПО Технолог (повар)" xfId="53"/>
    <cellStyle name="Обычный_1НПО Автомеханик" xfId="54"/>
    <cellStyle name="Обычный_2СПО Техник (оператор)" xfId="55"/>
    <cellStyle name="Обычный_4НПО Элетромонтер" xfId="56"/>
    <cellStyle name="Обычный_5НПО Оператор" xfId="57"/>
    <cellStyle name="Обычный_гр № 11 -1 (2011-2013г.)" xfId="58"/>
    <cellStyle name="Обычный_гр № 15 - 1(2011-2013г.)" xfId="59"/>
    <cellStyle name="Обычный_Оператор ДНГ 3 год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gramms\Program%20Files\Spo2.10\SpSch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Spo2.10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"/>
  <sheetViews>
    <sheetView view="pageBreakPreview" zoomScale="90" zoomScaleSheetLayoutView="90" zoomScalePageLayoutView="0" workbookViewId="0" topLeftCell="A1">
      <selection activeCell="AG24" sqref="AG24"/>
    </sheetView>
  </sheetViews>
  <sheetFormatPr defaultColWidth="9.140625" defaultRowHeight="15"/>
  <cols>
    <col min="1" max="1" width="4.421875" style="269" customWidth="1"/>
    <col min="2" max="2" width="2.421875" style="269" customWidth="1"/>
    <col min="3" max="3" width="2.7109375" style="269" customWidth="1"/>
    <col min="4" max="5" width="2.57421875" style="269" customWidth="1"/>
    <col min="6" max="59" width="2.140625" style="269" customWidth="1"/>
    <col min="60" max="60" width="2.00390625" style="269" customWidth="1"/>
    <col min="61" max="61" width="0.13671875" style="269" customWidth="1"/>
    <col min="62" max="16384" width="9.140625" style="269" customWidth="1"/>
  </cols>
  <sheetData>
    <row r="1" s="73" customFormat="1" ht="15.75">
      <c r="AR1" s="72" t="s">
        <v>46</v>
      </c>
    </row>
    <row r="2" spans="44:60" s="73" customFormat="1" ht="15.75">
      <c r="AR2" s="260" t="s">
        <v>83</v>
      </c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</row>
    <row r="3" spans="44:56" s="73" customFormat="1" ht="15.75">
      <c r="AR3" s="261" t="s">
        <v>161</v>
      </c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</row>
    <row r="4" s="73" customFormat="1" ht="15.75">
      <c r="AR4" s="72" t="s">
        <v>100</v>
      </c>
    </row>
    <row r="5" s="73" customFormat="1" ht="15.75">
      <c r="AR5" s="72" t="s">
        <v>209</v>
      </c>
    </row>
    <row r="6" s="73" customFormat="1" ht="15.75">
      <c r="AR6" s="72"/>
    </row>
    <row r="7" s="73" customFormat="1" ht="15"/>
    <row r="8" s="73" customFormat="1" ht="15"/>
    <row r="9" spans="1:60" s="73" customFormat="1" ht="18.75">
      <c r="A9" s="378" t="s">
        <v>101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</row>
    <row r="10" spans="1:60" s="73" customFormat="1" ht="24.75" customHeight="1">
      <c r="A10" s="372" t="s">
        <v>148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</row>
    <row r="11" spans="1:60" s="73" customFormat="1" ht="24.75" customHeight="1">
      <c r="A11" s="372" t="s">
        <v>210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</row>
    <row r="12" spans="1:60" s="73" customFormat="1" ht="24.75" customHeight="1">
      <c r="A12" s="372" t="s">
        <v>211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</row>
    <row r="13" spans="1:60" s="73" customFormat="1" ht="24.75" customHeight="1">
      <c r="A13" s="372" t="s">
        <v>160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</row>
    <row r="14" spans="1:60" s="73" customFormat="1" ht="24.75" customHeight="1">
      <c r="A14" s="379" t="s">
        <v>146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79"/>
      <c r="BF14" s="379"/>
      <c r="BG14" s="379"/>
      <c r="BH14" s="379"/>
    </row>
    <row r="15" spans="1:56" s="73" customFormat="1" ht="21.75" customHeight="1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</row>
    <row r="16" spans="2:56" s="78" customFormat="1" ht="15.75" customHeight="1">
      <c r="B16" s="79" t="s">
        <v>47</v>
      </c>
      <c r="S16" s="371" t="s">
        <v>212</v>
      </c>
      <c r="T16" s="371"/>
      <c r="U16" s="371"/>
      <c r="V16" s="371"/>
      <c r="W16" s="371"/>
      <c r="X16" s="371"/>
      <c r="Y16" s="371"/>
      <c r="Z16" s="371"/>
      <c r="AA16" s="371"/>
      <c r="AB16" s="371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</row>
    <row r="17" spans="19:56" s="78" customFormat="1" ht="15.75"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</row>
    <row r="18" spans="2:24" s="78" customFormat="1" ht="15.75">
      <c r="B18" s="79" t="s">
        <v>102</v>
      </c>
      <c r="S18" s="376" t="s">
        <v>42</v>
      </c>
      <c r="T18" s="376"/>
      <c r="U18" s="376"/>
      <c r="V18" s="376"/>
      <c r="W18" s="376"/>
      <c r="X18" s="376"/>
    </row>
    <row r="19" spans="2:24" s="78" customFormat="1" ht="15.75">
      <c r="B19" s="79"/>
      <c r="S19" s="127"/>
      <c r="T19" s="127"/>
      <c r="U19" s="127"/>
      <c r="V19" s="127"/>
      <c r="W19" s="127"/>
      <c r="X19" s="127"/>
    </row>
    <row r="20" spans="2:56" s="78" customFormat="1" ht="15.75" customHeight="1">
      <c r="B20" s="368" t="s">
        <v>103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4"/>
      <c r="R20" s="365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</row>
    <row r="21" spans="2:56" s="78" customFormat="1" ht="15.75" customHeight="1"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4"/>
      <c r="R21" s="364"/>
      <c r="S21" s="376" t="s">
        <v>118</v>
      </c>
      <c r="T21" s="376"/>
      <c r="U21" s="376"/>
      <c r="V21" s="376"/>
      <c r="W21" s="376"/>
      <c r="X21" s="376"/>
      <c r="Y21" s="377"/>
      <c r="Z21" s="37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</row>
    <row r="22" spans="2:61" s="78" customFormat="1" ht="21.75" customHeight="1">
      <c r="B22" s="375" t="s">
        <v>226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</row>
    <row r="23" spans="2:61" s="78" customFormat="1" ht="21.75" customHeight="1"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</row>
    <row r="24" spans="2:56" s="78" customFormat="1" ht="15.75" customHeight="1">
      <c r="B24" s="373" t="s">
        <v>104</v>
      </c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82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</row>
    <row r="25" spans="2:56" s="78" customFormat="1" ht="15.75"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264"/>
      <c r="S25" s="369" t="s">
        <v>159</v>
      </c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296"/>
      <c r="AF25" s="296"/>
      <c r="AG25" s="366"/>
      <c r="AH25" s="265"/>
      <c r="AI25" s="127"/>
      <c r="AJ25" s="127"/>
      <c r="AK25" s="127"/>
      <c r="AL25" s="127"/>
      <c r="AM25" s="127"/>
      <c r="AN25" s="127"/>
      <c r="AO25" s="127"/>
      <c r="AP25" s="127"/>
      <c r="AQ25" s="127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</row>
    <row r="26" spans="19:56" s="78" customFormat="1" ht="15.75"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</row>
    <row r="27" spans="2:56" s="78" customFormat="1" ht="15.75">
      <c r="B27" s="370" t="s">
        <v>213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S27" s="371" t="s">
        <v>227</v>
      </c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</row>
    <row r="28" s="267" customFormat="1" ht="15.75"/>
    <row r="29" s="267" customFormat="1" ht="15.75"/>
    <row r="30" s="268" customFormat="1" ht="15"/>
    <row r="31" s="268" customFormat="1" ht="15"/>
  </sheetData>
  <sheetProtection/>
  <mergeCells count="15">
    <mergeCell ref="A9:BH9"/>
    <mergeCell ref="A14:BH14"/>
    <mergeCell ref="S18:X18"/>
    <mergeCell ref="A10:BH10"/>
    <mergeCell ref="A11:BH11"/>
    <mergeCell ref="A12:BH12"/>
    <mergeCell ref="S16:AB16"/>
    <mergeCell ref="B20:P21"/>
    <mergeCell ref="S25:AD25"/>
    <mergeCell ref="B27:L27"/>
    <mergeCell ref="S27:AC27"/>
    <mergeCell ref="A13:BH13"/>
    <mergeCell ref="B24:Q25"/>
    <mergeCell ref="B22:BI22"/>
    <mergeCell ref="S21:Z2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6"/>
  <sheetViews>
    <sheetView view="pageBreakPreview" zoomScale="90" zoomScaleSheetLayoutView="90" zoomScalePageLayoutView="0" workbookViewId="0" topLeftCell="A7">
      <selection activeCell="AN26" sqref="AN26"/>
    </sheetView>
  </sheetViews>
  <sheetFormatPr defaultColWidth="9.140625" defaultRowHeight="15"/>
  <cols>
    <col min="1" max="1" width="4.00390625" style="85" customWidth="1"/>
    <col min="2" max="59" width="2.140625" style="85" customWidth="1"/>
    <col min="60" max="60" width="2.00390625" style="85" customWidth="1"/>
    <col min="61" max="61" width="0.13671875" style="85" customWidth="1"/>
    <col min="62" max="16384" width="9.140625" style="85" customWidth="1"/>
  </cols>
  <sheetData>
    <row r="1" spans="44:51" s="71" customFormat="1" ht="15.75">
      <c r="AR1" s="72" t="s">
        <v>46</v>
      </c>
      <c r="AS1" s="73"/>
      <c r="AT1" s="73"/>
      <c r="AU1" s="73"/>
      <c r="AV1" s="73"/>
      <c r="AW1" s="73"/>
      <c r="AX1" s="73"/>
      <c r="AY1" s="73"/>
    </row>
    <row r="2" spans="44:60" s="71" customFormat="1" ht="15.75">
      <c r="AR2" s="74" t="s">
        <v>83</v>
      </c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</row>
    <row r="3" spans="44:56" s="71" customFormat="1" ht="15.75">
      <c r="AR3" s="75" t="s">
        <v>161</v>
      </c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</row>
    <row r="4" s="71" customFormat="1" ht="15.75">
      <c r="AR4" s="77" t="s">
        <v>100</v>
      </c>
    </row>
    <row r="5" s="71" customFormat="1" ht="15.75">
      <c r="AR5" s="77" t="s">
        <v>209</v>
      </c>
    </row>
    <row r="6" s="71" customFormat="1" ht="15.75">
      <c r="AR6" s="77"/>
    </row>
    <row r="7" s="71" customFormat="1" ht="15"/>
    <row r="8" spans="1:60" s="73" customFormat="1" ht="18.75">
      <c r="A8" s="378" t="s">
        <v>149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</row>
    <row r="9" spans="1:60" s="73" customFormat="1" ht="24.75" customHeight="1">
      <c r="A9" s="372" t="s">
        <v>148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</row>
    <row r="10" spans="1:60" s="73" customFormat="1" ht="24.75" customHeight="1">
      <c r="A10" s="372" t="s">
        <v>210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</row>
    <row r="11" spans="1:60" s="73" customFormat="1" ht="24.75" customHeight="1">
      <c r="A11" s="372" t="s">
        <v>211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</row>
    <row r="12" spans="1:60" s="73" customFormat="1" ht="24.75" customHeight="1">
      <c r="A12" s="372" t="s">
        <v>160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</row>
    <row r="13" spans="1:60" s="73" customFormat="1" ht="24.75" customHeight="1">
      <c r="A13" s="379" t="s">
        <v>146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</row>
    <row r="14" spans="1:56" s="73" customFormat="1" ht="24.75" customHeight="1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</row>
    <row r="15" spans="1:61" s="71" customFormat="1" ht="21.75" customHeight="1">
      <c r="A15" s="78"/>
      <c r="B15" s="79" t="s">
        <v>47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371" t="s">
        <v>212</v>
      </c>
      <c r="T15" s="371"/>
      <c r="U15" s="371"/>
      <c r="V15" s="371"/>
      <c r="W15" s="371"/>
      <c r="X15" s="371"/>
      <c r="Y15" s="371"/>
      <c r="Z15" s="371"/>
      <c r="AA15" s="371"/>
      <c r="AB15" s="371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78"/>
      <c r="BF15" s="78"/>
      <c r="BG15" s="78"/>
      <c r="BH15" s="78"/>
      <c r="BI15" s="78"/>
    </row>
    <row r="16" spans="19:56" s="78" customFormat="1" ht="15.75" customHeight="1"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</row>
    <row r="17" spans="1:61" s="81" customFormat="1" ht="15.75">
      <c r="A17" s="78"/>
      <c r="B17" s="79" t="s">
        <v>102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376" t="s">
        <v>42</v>
      </c>
      <c r="T17" s="376"/>
      <c r="U17" s="376"/>
      <c r="V17" s="376"/>
      <c r="W17" s="376"/>
      <c r="X17" s="376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</row>
    <row r="18" spans="1:61" s="86" customFormat="1" ht="15.75">
      <c r="A18" s="78"/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127"/>
      <c r="T18" s="127"/>
      <c r="U18" s="127"/>
      <c r="V18" s="127"/>
      <c r="W18" s="127"/>
      <c r="X18" s="12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</row>
    <row r="19" spans="1:61" s="87" customFormat="1" ht="18" customHeight="1">
      <c r="A19" s="78"/>
      <c r="B19" s="368" t="s">
        <v>103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4"/>
      <c r="R19" s="365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78"/>
      <c r="BF19" s="78"/>
      <c r="BG19" s="78"/>
      <c r="BH19" s="78"/>
      <c r="BI19" s="78"/>
    </row>
    <row r="20" spans="1:61" s="87" customFormat="1" ht="26.25" customHeight="1">
      <c r="A20" s="78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4"/>
      <c r="R20" s="364"/>
      <c r="S20" s="376" t="s">
        <v>118</v>
      </c>
      <c r="T20" s="376"/>
      <c r="U20" s="376"/>
      <c r="V20" s="376"/>
      <c r="W20" s="376"/>
      <c r="X20" s="376"/>
      <c r="Y20" s="377"/>
      <c r="Z20" s="37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78"/>
      <c r="BF20" s="78"/>
      <c r="BG20" s="78"/>
      <c r="BH20" s="78"/>
      <c r="BI20" s="78"/>
    </row>
    <row r="21" spans="1:61" s="81" customFormat="1" ht="15.75">
      <c r="A21" s="78"/>
      <c r="B21" s="375" t="s">
        <v>228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</row>
    <row r="22" spans="1:61" s="81" customFormat="1" ht="15.75">
      <c r="A22" s="78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363"/>
      <c r="BC22" s="363"/>
      <c r="BD22" s="363"/>
      <c r="BE22" s="363"/>
      <c r="BF22" s="363"/>
      <c r="BG22" s="363"/>
      <c r="BH22" s="363"/>
      <c r="BI22" s="363"/>
    </row>
    <row r="23" spans="1:61" s="83" customFormat="1" ht="15.75">
      <c r="A23" s="78"/>
      <c r="B23" s="373" t="s">
        <v>104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82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78"/>
      <c r="BF23" s="78"/>
      <c r="BG23" s="78"/>
      <c r="BH23" s="78"/>
      <c r="BI23" s="78"/>
    </row>
    <row r="24" spans="1:61" s="83" customFormat="1" ht="15.75">
      <c r="A24" s="78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264"/>
      <c r="S24" s="369" t="s">
        <v>159</v>
      </c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296"/>
      <c r="AF24" s="296"/>
      <c r="AG24" s="366"/>
      <c r="AH24" s="265"/>
      <c r="AI24" s="127"/>
      <c r="AJ24" s="127"/>
      <c r="AK24" s="127"/>
      <c r="AL24" s="127"/>
      <c r="AM24" s="127"/>
      <c r="AN24" s="127"/>
      <c r="AO24" s="127"/>
      <c r="AP24" s="127"/>
      <c r="AQ24" s="127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78"/>
      <c r="BF24" s="78"/>
      <c r="BG24" s="78"/>
      <c r="BH24" s="78"/>
      <c r="BI24" s="78"/>
    </row>
    <row r="25" spans="1:61" s="84" customFormat="1" ht="15.7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78"/>
      <c r="BF25" s="78"/>
      <c r="BG25" s="78"/>
      <c r="BH25" s="78"/>
      <c r="BI25" s="78"/>
    </row>
    <row r="26" spans="1:61" s="84" customFormat="1" ht="15.75">
      <c r="A26" s="78"/>
      <c r="B26" s="370" t="s">
        <v>213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78"/>
      <c r="N26" s="78"/>
      <c r="O26" s="78"/>
      <c r="P26" s="78"/>
      <c r="Q26" s="78"/>
      <c r="R26" s="78"/>
      <c r="S26" s="371" t="s">
        <v>227</v>
      </c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78"/>
      <c r="BF26" s="78"/>
      <c r="BG26" s="78"/>
      <c r="BH26" s="78"/>
      <c r="BI26" s="78"/>
    </row>
  </sheetData>
  <sheetProtection/>
  <mergeCells count="15">
    <mergeCell ref="A8:BH8"/>
    <mergeCell ref="A9:BH9"/>
    <mergeCell ref="A10:BH10"/>
    <mergeCell ref="A11:BH11"/>
    <mergeCell ref="A12:BH12"/>
    <mergeCell ref="A13:BH13"/>
    <mergeCell ref="B21:BI21"/>
    <mergeCell ref="B23:Q24"/>
    <mergeCell ref="S24:AD24"/>
    <mergeCell ref="B26:L26"/>
    <mergeCell ref="S26:AC26"/>
    <mergeCell ref="S15:AB15"/>
    <mergeCell ref="S17:X17"/>
    <mergeCell ref="B19:P20"/>
    <mergeCell ref="S20:Z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9.140625" style="2" customWidth="1"/>
    <col min="2" max="2" width="26.421875" style="2" customWidth="1"/>
    <col min="3" max="3" width="9.140625" style="2" customWidth="1"/>
    <col min="4" max="4" width="22.421875" style="2" customWidth="1"/>
    <col min="5" max="5" width="15.140625" style="2" customWidth="1"/>
    <col min="6" max="6" width="19.7109375" style="2" customWidth="1"/>
    <col min="7" max="7" width="14.7109375" style="2" customWidth="1"/>
    <col min="8" max="16384" width="9.140625" style="2" customWidth="1"/>
  </cols>
  <sheetData>
    <row r="1" ht="15">
      <c r="A1" s="270" t="s">
        <v>105</v>
      </c>
    </row>
    <row r="2" ht="15.75" thickBot="1"/>
    <row r="3" spans="1:9" s="3" customFormat="1" ht="11.25" customHeight="1">
      <c r="A3" s="386" t="s">
        <v>0</v>
      </c>
      <c r="B3" s="380" t="s">
        <v>1</v>
      </c>
      <c r="C3" s="380" t="s">
        <v>2</v>
      </c>
      <c r="D3" s="380" t="s">
        <v>3</v>
      </c>
      <c r="E3" s="380"/>
      <c r="F3" s="380" t="s">
        <v>4</v>
      </c>
      <c r="G3" s="380" t="s">
        <v>5</v>
      </c>
      <c r="H3" s="380" t="s">
        <v>6</v>
      </c>
      <c r="I3" s="383" t="s">
        <v>7</v>
      </c>
    </row>
    <row r="4" spans="1:9" s="3" customFormat="1" ht="17.25" customHeight="1">
      <c r="A4" s="387"/>
      <c r="B4" s="381"/>
      <c r="C4" s="381"/>
      <c r="D4" s="381" t="s">
        <v>8</v>
      </c>
      <c r="E4" s="4" t="s">
        <v>9</v>
      </c>
      <c r="F4" s="381"/>
      <c r="G4" s="381"/>
      <c r="H4" s="381"/>
      <c r="I4" s="384"/>
    </row>
    <row r="5" spans="1:9" s="3" customFormat="1" ht="15.75" thickBot="1">
      <c r="A5" s="388"/>
      <c r="B5" s="382"/>
      <c r="C5" s="382"/>
      <c r="D5" s="382"/>
      <c r="E5" s="90" t="s">
        <v>10</v>
      </c>
      <c r="F5" s="382"/>
      <c r="G5" s="382"/>
      <c r="H5" s="382"/>
      <c r="I5" s="385"/>
    </row>
    <row r="6" spans="1:9" s="5" customFormat="1" ht="12" thickBot="1">
      <c r="A6" s="121">
        <v>1</v>
      </c>
      <c r="B6" s="122">
        <v>2</v>
      </c>
      <c r="C6" s="122">
        <v>3</v>
      </c>
      <c r="D6" s="122">
        <v>4</v>
      </c>
      <c r="E6" s="122">
        <v>5</v>
      </c>
      <c r="F6" s="122">
        <v>6</v>
      </c>
      <c r="G6" s="122">
        <v>7</v>
      </c>
      <c r="H6" s="122">
        <v>8</v>
      </c>
      <c r="I6" s="123">
        <v>9</v>
      </c>
    </row>
    <row r="7" spans="1:9" ht="15">
      <c r="A7" s="118" t="s">
        <v>11</v>
      </c>
      <c r="B7" s="119">
        <v>39</v>
      </c>
      <c r="C7" s="119">
        <v>1</v>
      </c>
      <c r="D7" s="119"/>
      <c r="E7" s="119"/>
      <c r="F7" s="119">
        <v>1</v>
      </c>
      <c r="G7" s="119"/>
      <c r="H7" s="119">
        <v>11</v>
      </c>
      <c r="I7" s="120">
        <f>B7+C7+D7+E7+F7+G7+H7</f>
        <v>52</v>
      </c>
    </row>
    <row r="8" spans="1:9" ht="15">
      <c r="A8" s="88" t="s">
        <v>12</v>
      </c>
      <c r="B8" s="1">
        <v>34</v>
      </c>
      <c r="C8" s="1">
        <v>5</v>
      </c>
      <c r="D8" s="1"/>
      <c r="E8" s="1"/>
      <c r="F8" s="1">
        <v>2</v>
      </c>
      <c r="G8" s="1"/>
      <c r="H8" s="1">
        <v>11</v>
      </c>
      <c r="I8" s="89">
        <f>B8+C8+D8+E8+F8+G8+H8</f>
        <v>52</v>
      </c>
    </row>
    <row r="9" spans="1:9" ht="15">
      <c r="A9" s="88" t="s">
        <v>13</v>
      </c>
      <c r="B9" s="1">
        <v>28</v>
      </c>
      <c r="C9" s="1">
        <v>10</v>
      </c>
      <c r="D9" s="1">
        <v>2</v>
      </c>
      <c r="E9" s="1"/>
      <c r="F9" s="1">
        <v>2</v>
      </c>
      <c r="G9" s="1"/>
      <c r="H9" s="1">
        <v>10</v>
      </c>
      <c r="I9" s="89">
        <f>B9+C9+D9+E9+F9+G9+H9</f>
        <v>52</v>
      </c>
    </row>
    <row r="10" spans="1:9" ht="15.75" thickBot="1">
      <c r="A10" s="88" t="s">
        <v>113</v>
      </c>
      <c r="B10" s="1">
        <v>19</v>
      </c>
      <c r="C10" s="1">
        <v>5</v>
      </c>
      <c r="D10" s="1">
        <v>5</v>
      </c>
      <c r="E10" s="1">
        <v>4</v>
      </c>
      <c r="F10" s="1">
        <v>2</v>
      </c>
      <c r="G10" s="1">
        <v>6</v>
      </c>
      <c r="H10" s="1">
        <v>2</v>
      </c>
      <c r="I10" s="89">
        <f>B10+C10+D10+E10+F10+G10+H10</f>
        <v>43</v>
      </c>
    </row>
    <row r="11" spans="1:9" ht="15.75" thickBot="1">
      <c r="A11" s="6" t="s">
        <v>14</v>
      </c>
      <c r="B11" s="124">
        <f>B10+B9+B8+B7</f>
        <v>120</v>
      </c>
      <c r="C11" s="124">
        <f>C10+C9+C8+D19+C7</f>
        <v>21</v>
      </c>
      <c r="D11" s="124">
        <f>D10+D9+D8</f>
        <v>7</v>
      </c>
      <c r="E11" s="124">
        <f>E10</f>
        <v>4</v>
      </c>
      <c r="F11" s="124">
        <f>F10+F9+F8+F7</f>
        <v>7</v>
      </c>
      <c r="G11" s="124">
        <f>G10+G9+G8+G7</f>
        <v>6</v>
      </c>
      <c r="H11" s="124">
        <f>H10+H9+H8+H7</f>
        <v>34</v>
      </c>
      <c r="I11" s="125">
        <f>B11+C11+D11+E11+F11+G11+H11</f>
        <v>199</v>
      </c>
    </row>
  </sheetData>
  <sheetProtection/>
  <mergeCells count="9">
    <mergeCell ref="H3:H5"/>
    <mergeCell ref="I3:I5"/>
    <mergeCell ref="D4:D5"/>
    <mergeCell ref="A3:A5"/>
    <mergeCell ref="B3:B5"/>
    <mergeCell ref="C3:C5"/>
    <mergeCell ref="D3:E3"/>
    <mergeCell ref="F3:F5"/>
    <mergeCell ref="G3:G5"/>
  </mergeCells>
  <printOptions/>
  <pageMargins left="0.1968503937007874" right="0.1968503937007874" top="0.984251968503937" bottom="0.5905511811023623" header="0.31496062992125984" footer="0.31496062992125984"/>
  <pageSetup horizontalDpi="180" verticalDpi="18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86"/>
  <sheetViews>
    <sheetView tabSelected="1" view="pageBreakPreview" zoomScaleSheetLayoutView="100" zoomScalePageLayoutView="0" workbookViewId="0" topLeftCell="A69">
      <selection activeCell="L82" sqref="L82"/>
    </sheetView>
  </sheetViews>
  <sheetFormatPr defaultColWidth="0" defaultRowHeight="15"/>
  <cols>
    <col min="1" max="1" width="10.57421875" style="67" customWidth="1"/>
    <col min="2" max="2" width="67.28125" style="68" customWidth="1"/>
    <col min="3" max="3" width="11.8515625" style="69" customWidth="1"/>
    <col min="4" max="4" width="6.421875" style="69" customWidth="1"/>
    <col min="5" max="5" width="6.8515625" style="70" customWidth="1"/>
    <col min="6" max="7" width="7.7109375" style="70" customWidth="1"/>
    <col min="8" max="8" width="7.28125" style="70" customWidth="1"/>
    <col min="9" max="9" width="5.8515625" style="70" customWidth="1"/>
    <col min="10" max="10" width="5.7109375" style="70" customWidth="1"/>
    <col min="11" max="11" width="5.8515625" style="70" customWidth="1"/>
    <col min="12" max="12" width="5.7109375" style="70" customWidth="1"/>
    <col min="13" max="13" width="5.57421875" style="70" customWidth="1"/>
    <col min="14" max="14" width="5.421875" style="70" customWidth="1"/>
    <col min="15" max="16" width="5.8515625" style="70" customWidth="1"/>
    <col min="17" max="17" width="4.28125" style="10" hidden="1" customWidth="1"/>
    <col min="18" max="18" width="0.2890625" style="10" hidden="1" customWidth="1"/>
    <col min="19" max="19" width="3.57421875" style="10" hidden="1" customWidth="1"/>
    <col min="20" max="20" width="3.8515625" style="10" hidden="1" customWidth="1"/>
    <col min="21" max="21" width="3.28125" style="10" hidden="1" customWidth="1"/>
    <col min="22" max="22" width="3.421875" style="10" hidden="1" customWidth="1"/>
    <col min="23" max="36" width="9.140625" style="10" hidden="1" customWidth="1"/>
    <col min="37" max="48" width="9.140625" style="10" customWidth="1"/>
    <col min="49" max="49" width="8.8515625" style="10" customWidth="1"/>
    <col min="50" max="50" width="8.28125" style="10" hidden="1" customWidth="1"/>
    <col min="51" max="70" width="9.140625" style="10" hidden="1" customWidth="1"/>
    <col min="71" max="71" width="0.2890625" style="10" customWidth="1"/>
    <col min="72" max="83" width="9.140625" style="10" hidden="1" customWidth="1"/>
    <col min="84" max="203" width="9.140625" style="10" customWidth="1"/>
    <col min="204" max="204" width="0.2890625" style="10" customWidth="1"/>
    <col min="205" max="215" width="9.140625" style="10" hidden="1" customWidth="1"/>
    <col min="216" max="216" width="0.42578125" style="10" hidden="1" customWidth="1"/>
    <col min="217" max="227" width="9.140625" style="10" hidden="1" customWidth="1"/>
    <col min="228" max="228" width="0.2890625" style="10" hidden="1" customWidth="1"/>
    <col min="229" max="16384" width="9.140625" style="10" hidden="1" customWidth="1"/>
  </cols>
  <sheetData>
    <row r="1" spans="1:16" s="182" customFormat="1" ht="12.75">
      <c r="A1" s="32"/>
      <c r="B1" s="452" t="s">
        <v>158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258"/>
      <c r="O1" s="258"/>
      <c r="P1" s="258"/>
    </row>
    <row r="2" spans="1:16" ht="13.5" thickBot="1">
      <c r="A2" s="7"/>
      <c r="B2" s="11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36" ht="57.75" customHeight="1">
      <c r="A3" s="424" t="s">
        <v>43</v>
      </c>
      <c r="B3" s="400" t="s">
        <v>15</v>
      </c>
      <c r="C3" s="397" t="s">
        <v>85</v>
      </c>
      <c r="D3" s="394" t="s">
        <v>126</v>
      </c>
      <c r="E3" s="395"/>
      <c r="F3" s="395"/>
      <c r="G3" s="395"/>
      <c r="H3" s="396"/>
      <c r="I3" s="471" t="s">
        <v>128</v>
      </c>
      <c r="J3" s="472"/>
      <c r="K3" s="472"/>
      <c r="L3" s="472"/>
      <c r="M3" s="472"/>
      <c r="N3" s="472"/>
      <c r="O3" s="472"/>
      <c r="P3" s="472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4"/>
    </row>
    <row r="4" spans="1:37" ht="18" customHeight="1">
      <c r="A4" s="425"/>
      <c r="B4" s="401"/>
      <c r="C4" s="398"/>
      <c r="D4" s="405" t="s">
        <v>86</v>
      </c>
      <c r="E4" s="408" t="s">
        <v>87</v>
      </c>
      <c r="F4" s="421" t="s">
        <v>127</v>
      </c>
      <c r="G4" s="422"/>
      <c r="H4" s="423"/>
      <c r="I4" s="411" t="s">
        <v>11</v>
      </c>
      <c r="J4" s="411"/>
      <c r="K4" s="475" t="s">
        <v>12</v>
      </c>
      <c r="L4" s="478"/>
      <c r="M4" s="476" t="s">
        <v>13</v>
      </c>
      <c r="N4" s="477"/>
      <c r="O4" s="475" t="s">
        <v>113</v>
      </c>
      <c r="P4" s="475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202"/>
      <c r="AK4" s="99"/>
    </row>
    <row r="5" spans="1:37" ht="12.75" customHeight="1">
      <c r="A5" s="425"/>
      <c r="B5" s="401"/>
      <c r="C5" s="398"/>
      <c r="D5" s="406"/>
      <c r="E5" s="409"/>
      <c r="F5" s="418" t="s">
        <v>143</v>
      </c>
      <c r="G5" s="419"/>
      <c r="H5" s="420"/>
      <c r="I5" s="234" t="s">
        <v>89</v>
      </c>
      <c r="J5" s="16" t="s">
        <v>90</v>
      </c>
      <c r="K5" s="17" t="s">
        <v>91</v>
      </c>
      <c r="L5" s="17" t="s">
        <v>92</v>
      </c>
      <c r="M5" s="17" t="s">
        <v>93</v>
      </c>
      <c r="N5" s="17" t="s">
        <v>94</v>
      </c>
      <c r="O5" s="17" t="s">
        <v>95</v>
      </c>
      <c r="P5" s="17" t="s">
        <v>96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202"/>
      <c r="AK5" s="99"/>
    </row>
    <row r="6" spans="1:37" ht="25.5">
      <c r="A6" s="425"/>
      <c r="B6" s="401"/>
      <c r="C6" s="398"/>
      <c r="D6" s="406"/>
      <c r="E6" s="409"/>
      <c r="F6" s="457" t="s">
        <v>88</v>
      </c>
      <c r="G6" s="432" t="s">
        <v>145</v>
      </c>
      <c r="H6" s="435" t="s">
        <v>153</v>
      </c>
      <c r="I6" s="235" t="s">
        <v>125</v>
      </c>
      <c r="J6" s="18" t="s">
        <v>195</v>
      </c>
      <c r="K6" s="18" t="s">
        <v>125</v>
      </c>
      <c r="L6" s="18" t="s">
        <v>196</v>
      </c>
      <c r="M6" s="18" t="s">
        <v>125</v>
      </c>
      <c r="N6" s="19" t="s">
        <v>195</v>
      </c>
      <c r="O6" s="14" t="s">
        <v>125</v>
      </c>
      <c r="P6" s="18" t="s">
        <v>225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202"/>
      <c r="AK6" s="99"/>
    </row>
    <row r="7" spans="1:37" ht="18" customHeight="1">
      <c r="A7" s="425"/>
      <c r="B7" s="401"/>
      <c r="C7" s="398"/>
      <c r="D7" s="406"/>
      <c r="E7" s="409"/>
      <c r="F7" s="458"/>
      <c r="G7" s="433"/>
      <c r="H7" s="436"/>
      <c r="I7" s="454" t="s">
        <v>14</v>
      </c>
      <c r="J7" s="403" t="s">
        <v>14</v>
      </c>
      <c r="K7" s="403" t="s">
        <v>14</v>
      </c>
      <c r="L7" s="403" t="s">
        <v>14</v>
      </c>
      <c r="M7" s="403" t="s">
        <v>14</v>
      </c>
      <c r="N7" s="403" t="s">
        <v>14</v>
      </c>
      <c r="O7" s="403" t="s">
        <v>14</v>
      </c>
      <c r="P7" s="403" t="s">
        <v>14</v>
      </c>
      <c r="Q7" s="453"/>
      <c r="R7" s="453"/>
      <c r="S7" s="453"/>
      <c r="T7" s="453"/>
      <c r="U7" s="453"/>
      <c r="V7" s="453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202"/>
      <c r="AK7" s="99"/>
    </row>
    <row r="8" spans="1:37" ht="91.5" customHeight="1" thickBot="1">
      <c r="A8" s="425"/>
      <c r="B8" s="402"/>
      <c r="C8" s="399"/>
      <c r="D8" s="407"/>
      <c r="E8" s="410"/>
      <c r="F8" s="459"/>
      <c r="G8" s="434"/>
      <c r="H8" s="437"/>
      <c r="I8" s="455"/>
      <c r="J8" s="404"/>
      <c r="K8" s="404"/>
      <c r="L8" s="404"/>
      <c r="M8" s="404"/>
      <c r="N8" s="404"/>
      <c r="O8" s="456"/>
      <c r="P8" s="456"/>
      <c r="Q8" s="20"/>
      <c r="R8" s="20"/>
      <c r="S8" s="20"/>
      <c r="T8" s="20"/>
      <c r="U8" s="21"/>
      <c r="V8" s="2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02"/>
      <c r="AK8" s="99"/>
    </row>
    <row r="9" spans="1:37" s="36" customFormat="1" ht="13.5" thickBot="1">
      <c r="A9" s="186">
        <v>1</v>
      </c>
      <c r="B9" s="187">
        <v>2</v>
      </c>
      <c r="C9" s="186" t="s">
        <v>82</v>
      </c>
      <c r="D9" s="236" t="s">
        <v>97</v>
      </c>
      <c r="E9" s="250">
        <v>5</v>
      </c>
      <c r="F9" s="190">
        <v>6</v>
      </c>
      <c r="G9" s="251">
        <v>7</v>
      </c>
      <c r="H9" s="250">
        <v>8</v>
      </c>
      <c r="I9" s="190">
        <v>9</v>
      </c>
      <c r="J9" s="189">
        <v>10</v>
      </c>
      <c r="K9" s="190">
        <v>11</v>
      </c>
      <c r="L9" s="191">
        <v>12</v>
      </c>
      <c r="M9" s="188">
        <v>13</v>
      </c>
      <c r="N9" s="189">
        <v>14</v>
      </c>
      <c r="O9" s="190">
        <v>15</v>
      </c>
      <c r="P9" s="189">
        <v>16</v>
      </c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203"/>
      <c r="AK9" s="49"/>
    </row>
    <row r="10" spans="1:36" s="142" customFormat="1" ht="14.25" thickBot="1">
      <c r="A10" s="104" t="s">
        <v>16</v>
      </c>
      <c r="B10" s="332" t="s">
        <v>17</v>
      </c>
      <c r="C10" s="112" t="s">
        <v>152</v>
      </c>
      <c r="D10" s="223">
        <f aca="true" t="shared" si="0" ref="D10:P10">D11+D20</f>
        <v>2037</v>
      </c>
      <c r="E10" s="224">
        <f t="shared" si="0"/>
        <v>479</v>
      </c>
      <c r="F10" s="105">
        <f t="shared" si="0"/>
        <v>1404</v>
      </c>
      <c r="G10" s="238">
        <f t="shared" si="0"/>
        <v>564</v>
      </c>
      <c r="H10" s="224">
        <f t="shared" si="0"/>
        <v>10</v>
      </c>
      <c r="I10" s="105">
        <f t="shared" si="0"/>
        <v>476</v>
      </c>
      <c r="J10" s="224">
        <f t="shared" si="0"/>
        <v>688</v>
      </c>
      <c r="K10" s="105">
        <f t="shared" si="0"/>
        <v>240</v>
      </c>
      <c r="L10" s="217">
        <f t="shared" si="0"/>
        <v>0</v>
      </c>
      <c r="M10" s="223">
        <f t="shared" si="0"/>
        <v>0</v>
      </c>
      <c r="N10" s="224">
        <f t="shared" si="0"/>
        <v>0</v>
      </c>
      <c r="O10" s="105">
        <f t="shared" si="0"/>
        <v>0</v>
      </c>
      <c r="P10" s="105">
        <f t="shared" si="0"/>
        <v>0</v>
      </c>
      <c r="AJ10" s="204"/>
    </row>
    <row r="11" spans="1:37" s="143" customFormat="1" ht="14.25" thickBot="1">
      <c r="A11" s="22" t="s">
        <v>132</v>
      </c>
      <c r="B11" s="333" t="s">
        <v>59</v>
      </c>
      <c r="C11" s="113" t="s">
        <v>201</v>
      </c>
      <c r="D11" s="225">
        <f>D12+D13+D15+D17+D18+D19+D14+D16</f>
        <v>1540</v>
      </c>
      <c r="E11" s="226">
        <f>E12+E13+E15+E17+E18+E19</f>
        <v>329</v>
      </c>
      <c r="F11" s="158">
        <f>F12+F13+F15+F17+F18+F19+F14+F16</f>
        <v>1057</v>
      </c>
      <c r="G11" s="237">
        <f>G12+G13+G15+G17+G18+G19+G16+G14</f>
        <v>426</v>
      </c>
      <c r="H11" s="226"/>
      <c r="I11" s="158">
        <f>I12+I13+I15+I17+I18+I19+I14+I16+I17</f>
        <v>374</v>
      </c>
      <c r="J11" s="226">
        <f>J12+J13+J15+J17+J18+J19+J16+J14</f>
        <v>466</v>
      </c>
      <c r="K11" s="158">
        <f>K12+K13+K15+K17+K18+K19+K16</f>
        <v>217</v>
      </c>
      <c r="L11" s="218">
        <f>L12+L13+L15+L17+L18+L19</f>
        <v>0</v>
      </c>
      <c r="M11" s="225">
        <f>M12+M13+M15+M17+M18+M19</f>
        <v>0</v>
      </c>
      <c r="N11" s="226">
        <f>N12+N13+N15+N17+N18+N19</f>
        <v>0</v>
      </c>
      <c r="O11" s="158">
        <f>O12+O13+O15+O17+O18+O19</f>
        <v>0</v>
      </c>
      <c r="P11" s="158">
        <f>P12+P13+P15+P17+P18+P19</f>
        <v>0</v>
      </c>
      <c r="AJ11" s="205"/>
      <c r="AK11" s="144"/>
    </row>
    <row r="12" spans="1:37" ht="12.75">
      <c r="A12" s="24" t="s">
        <v>133</v>
      </c>
      <c r="B12" s="334" t="s">
        <v>150</v>
      </c>
      <c r="C12" s="181" t="s">
        <v>199</v>
      </c>
      <c r="D12" s="26">
        <f>E12+F12</f>
        <v>307</v>
      </c>
      <c r="E12" s="291">
        <v>95</v>
      </c>
      <c r="F12" s="48">
        <f>I12+J12+K12+L12+M12+N12+O12+P12</f>
        <v>212</v>
      </c>
      <c r="G12" s="322">
        <v>32</v>
      </c>
      <c r="H12" s="219"/>
      <c r="I12" s="27">
        <v>68</v>
      </c>
      <c r="J12" s="177">
        <v>84</v>
      </c>
      <c r="K12" s="26">
        <v>60</v>
      </c>
      <c r="L12" s="163"/>
      <c r="M12" s="27"/>
      <c r="N12" s="154"/>
      <c r="O12" s="26"/>
      <c r="P12" s="154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202"/>
      <c r="AK12" s="99"/>
    </row>
    <row r="13" spans="1:37" ht="12.75">
      <c r="A13" s="24" t="s">
        <v>134</v>
      </c>
      <c r="B13" s="335" t="s">
        <v>18</v>
      </c>
      <c r="C13" s="181" t="s">
        <v>124</v>
      </c>
      <c r="D13" s="26">
        <f aca="true" t="shared" si="1" ref="D13:D19">E13+F13</f>
        <v>167</v>
      </c>
      <c r="E13" s="321">
        <v>50</v>
      </c>
      <c r="F13" s="51">
        <f>I13+J13+K13</f>
        <v>117</v>
      </c>
      <c r="G13" s="321">
        <v>78</v>
      </c>
      <c r="H13" s="136"/>
      <c r="I13" s="29">
        <v>34</v>
      </c>
      <c r="J13" s="178">
        <v>44</v>
      </c>
      <c r="K13" s="159">
        <v>39</v>
      </c>
      <c r="L13" s="136"/>
      <c r="M13" s="29"/>
      <c r="N13" s="102"/>
      <c r="O13" s="159"/>
      <c r="P13" s="10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02"/>
      <c r="AK13" s="99"/>
    </row>
    <row r="14" spans="1:37" ht="12.75">
      <c r="A14" s="30" t="s">
        <v>135</v>
      </c>
      <c r="B14" s="336" t="s">
        <v>156</v>
      </c>
      <c r="C14" s="117" t="s">
        <v>40</v>
      </c>
      <c r="D14" s="26">
        <f t="shared" si="1"/>
        <v>228</v>
      </c>
      <c r="E14" s="321">
        <v>72</v>
      </c>
      <c r="F14" s="51">
        <f>I14+J14+K14</f>
        <v>156</v>
      </c>
      <c r="G14" s="321">
        <v>70</v>
      </c>
      <c r="H14" s="136"/>
      <c r="I14" s="271">
        <v>68</v>
      </c>
      <c r="J14" s="272">
        <v>88</v>
      </c>
      <c r="K14" s="159"/>
      <c r="L14" s="136"/>
      <c r="M14" s="29"/>
      <c r="N14" s="102"/>
      <c r="O14" s="159"/>
      <c r="P14" s="10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202"/>
      <c r="AK14" s="99"/>
    </row>
    <row r="15" spans="1:37" ht="12.75">
      <c r="A15" s="24" t="s">
        <v>136</v>
      </c>
      <c r="B15" s="334" t="s">
        <v>19</v>
      </c>
      <c r="C15" s="117" t="s">
        <v>123</v>
      </c>
      <c r="D15" s="26">
        <f t="shared" si="1"/>
        <v>169</v>
      </c>
      <c r="E15" s="321">
        <v>52</v>
      </c>
      <c r="F15" s="51">
        <f>I15+J15+K15+L15+M15+N15+O15+P15</f>
        <v>117</v>
      </c>
      <c r="G15" s="321">
        <v>20</v>
      </c>
      <c r="H15" s="136"/>
      <c r="I15" s="27">
        <v>51</v>
      </c>
      <c r="J15" s="177">
        <v>66</v>
      </c>
      <c r="K15" s="159"/>
      <c r="L15" s="136"/>
      <c r="M15" s="29"/>
      <c r="N15" s="102"/>
      <c r="O15" s="159"/>
      <c r="P15" s="10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2"/>
      <c r="AK15" s="99"/>
    </row>
    <row r="16" spans="1:37" ht="12.75">
      <c r="A16" s="24" t="s">
        <v>137</v>
      </c>
      <c r="B16" s="335" t="s">
        <v>23</v>
      </c>
      <c r="C16" s="181" t="s">
        <v>124</v>
      </c>
      <c r="D16" s="26">
        <f t="shared" si="1"/>
        <v>247</v>
      </c>
      <c r="E16" s="321">
        <v>82</v>
      </c>
      <c r="F16" s="51">
        <f>I16+J16+K16+L16+M16+N16+O16+P16</f>
        <v>165</v>
      </c>
      <c r="G16" s="321">
        <v>165</v>
      </c>
      <c r="H16" s="136"/>
      <c r="I16" s="29">
        <v>51</v>
      </c>
      <c r="J16" s="178">
        <v>66</v>
      </c>
      <c r="K16" s="160">
        <v>48</v>
      </c>
      <c r="L16" s="136"/>
      <c r="M16" s="29"/>
      <c r="N16" s="102"/>
      <c r="O16" s="159"/>
      <c r="P16" s="10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2"/>
      <c r="AK16" s="99"/>
    </row>
    <row r="17" spans="1:37" ht="12.75">
      <c r="A17" s="24" t="s">
        <v>138</v>
      </c>
      <c r="B17" s="334" t="s">
        <v>151</v>
      </c>
      <c r="C17" s="117" t="s">
        <v>45</v>
      </c>
      <c r="D17" s="26">
        <f t="shared" si="1"/>
        <v>102</v>
      </c>
      <c r="E17" s="291">
        <v>32</v>
      </c>
      <c r="F17" s="51">
        <f>I17+J17+K17+L17+M17+N17+O17+P17</f>
        <v>70</v>
      </c>
      <c r="G17" s="291">
        <v>25</v>
      </c>
      <c r="H17" s="163"/>
      <c r="I17" s="27"/>
      <c r="J17" s="177"/>
      <c r="K17" s="159">
        <v>70</v>
      </c>
      <c r="L17" s="136"/>
      <c r="M17" s="29"/>
      <c r="N17" s="102"/>
      <c r="O17" s="159"/>
      <c r="P17" s="10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2"/>
      <c r="AK17" s="99"/>
    </row>
    <row r="18" spans="1:37" ht="12.75">
      <c r="A18" s="24" t="s">
        <v>193</v>
      </c>
      <c r="B18" s="337" t="s">
        <v>25</v>
      </c>
      <c r="C18" s="117" t="s">
        <v>123</v>
      </c>
      <c r="D18" s="26">
        <f t="shared" si="1"/>
        <v>164</v>
      </c>
      <c r="E18" s="321">
        <v>52</v>
      </c>
      <c r="F18" s="51">
        <f>I18+J18+K18+L18+M18+N18+O18+P18</f>
        <v>112</v>
      </c>
      <c r="G18" s="321">
        <v>16</v>
      </c>
      <c r="H18" s="136"/>
      <c r="I18" s="273">
        <v>68</v>
      </c>
      <c r="J18" s="294">
        <v>44</v>
      </c>
      <c r="K18" s="29"/>
      <c r="L18" s="136"/>
      <c r="M18" s="29"/>
      <c r="N18" s="102"/>
      <c r="O18" s="159"/>
      <c r="P18" s="10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202"/>
      <c r="AK18" s="99"/>
    </row>
    <row r="19" spans="1:37" ht="13.5" thickBot="1">
      <c r="A19" s="24" t="s">
        <v>194</v>
      </c>
      <c r="B19" s="337" t="s">
        <v>20</v>
      </c>
      <c r="C19" s="117" t="s">
        <v>123</v>
      </c>
      <c r="D19" s="26">
        <f t="shared" si="1"/>
        <v>156</v>
      </c>
      <c r="E19" s="321">
        <v>48</v>
      </c>
      <c r="F19" s="51">
        <f>I19+J19+K19+L19+M19+N19+O19+P19</f>
        <v>108</v>
      </c>
      <c r="G19" s="321">
        <v>20</v>
      </c>
      <c r="H19" s="136"/>
      <c r="I19" s="29">
        <v>34</v>
      </c>
      <c r="J19" s="178">
        <v>74</v>
      </c>
      <c r="K19" s="159"/>
      <c r="L19" s="136"/>
      <c r="M19" s="29"/>
      <c r="N19" s="102"/>
      <c r="O19" s="159"/>
      <c r="P19" s="10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02"/>
      <c r="AK19" s="99"/>
    </row>
    <row r="20" spans="1:37" s="143" customFormat="1" ht="14.25" thickBot="1">
      <c r="A20" s="23" t="s">
        <v>139</v>
      </c>
      <c r="B20" s="333" t="s">
        <v>50</v>
      </c>
      <c r="C20" s="113" t="s">
        <v>202</v>
      </c>
      <c r="D20" s="225">
        <f>D21+D22+D23</f>
        <v>497</v>
      </c>
      <c r="E20" s="226">
        <f aca="true" t="shared" si="2" ref="E20:P20">E21+E22+E23</f>
        <v>150</v>
      </c>
      <c r="F20" s="158">
        <f t="shared" si="2"/>
        <v>347</v>
      </c>
      <c r="G20" s="237">
        <f>G21+G22+G23</f>
        <v>138</v>
      </c>
      <c r="H20" s="218">
        <f>H21+H22+H23</f>
        <v>10</v>
      </c>
      <c r="I20" s="225">
        <f>I21+I22+I23</f>
        <v>102</v>
      </c>
      <c r="J20" s="226">
        <f t="shared" si="2"/>
        <v>222</v>
      </c>
      <c r="K20" s="158">
        <f t="shared" si="2"/>
        <v>23</v>
      </c>
      <c r="L20" s="218">
        <f t="shared" si="2"/>
        <v>0</v>
      </c>
      <c r="M20" s="225">
        <f t="shared" si="2"/>
        <v>0</v>
      </c>
      <c r="N20" s="226">
        <f t="shared" si="2"/>
        <v>0</v>
      </c>
      <c r="O20" s="158">
        <f t="shared" si="2"/>
        <v>0</v>
      </c>
      <c r="P20" s="158">
        <f t="shared" si="2"/>
        <v>0</v>
      </c>
      <c r="AJ20" s="205"/>
      <c r="AK20" s="144"/>
    </row>
    <row r="21" spans="1:37" ht="12.75">
      <c r="A21" s="25" t="s">
        <v>140</v>
      </c>
      <c r="B21" s="337" t="s">
        <v>147</v>
      </c>
      <c r="C21" s="181" t="s">
        <v>124</v>
      </c>
      <c r="D21" s="26">
        <f>E21+F21</f>
        <v>153</v>
      </c>
      <c r="E21" s="247">
        <v>30</v>
      </c>
      <c r="F21" s="51">
        <f>I21+J21+K21+L21+M21+N21+O21+P21</f>
        <v>123</v>
      </c>
      <c r="G21" s="15">
        <v>92</v>
      </c>
      <c r="H21" s="136"/>
      <c r="I21" s="29">
        <v>34</v>
      </c>
      <c r="J21" s="178">
        <v>66</v>
      </c>
      <c r="K21" s="26">
        <v>23</v>
      </c>
      <c r="L21" s="163"/>
      <c r="M21" s="27"/>
      <c r="N21" s="154"/>
      <c r="O21" s="26"/>
      <c r="P21" s="15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202"/>
      <c r="AK21" s="99"/>
    </row>
    <row r="22" spans="1:37" ht="12.75">
      <c r="A22" s="28" t="s">
        <v>141</v>
      </c>
      <c r="B22" s="338" t="s">
        <v>21</v>
      </c>
      <c r="C22" s="293" t="s">
        <v>122</v>
      </c>
      <c r="D22" s="159">
        <f>E22+F22</f>
        <v>212</v>
      </c>
      <c r="E22" s="247">
        <v>60</v>
      </c>
      <c r="F22" s="51">
        <f>I22+J22+K22+L22+M22+N22+O22+P22</f>
        <v>152</v>
      </c>
      <c r="G22" s="15">
        <v>23</v>
      </c>
      <c r="H22" s="136">
        <v>10</v>
      </c>
      <c r="I22" s="295">
        <v>68</v>
      </c>
      <c r="J22" s="294">
        <v>84</v>
      </c>
      <c r="K22" s="159"/>
      <c r="L22" s="136"/>
      <c r="M22" s="29"/>
      <c r="N22" s="102"/>
      <c r="O22" s="159"/>
      <c r="P22" s="10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202"/>
      <c r="AK22" s="99"/>
    </row>
    <row r="23" spans="1:37" ht="13.5" thickBot="1">
      <c r="A23" s="13" t="s">
        <v>142</v>
      </c>
      <c r="B23" s="339" t="s">
        <v>22</v>
      </c>
      <c r="C23" s="117" t="s">
        <v>45</v>
      </c>
      <c r="D23" s="26">
        <f>E23+F23</f>
        <v>132</v>
      </c>
      <c r="E23" s="259">
        <v>60</v>
      </c>
      <c r="F23" s="292">
        <f>I23+J23+K23+L23+M23+N23+O23+P23</f>
        <v>72</v>
      </c>
      <c r="G23" s="288">
        <v>23</v>
      </c>
      <c r="H23" s="220"/>
      <c r="I23" s="271"/>
      <c r="J23" s="274">
        <v>72</v>
      </c>
      <c r="K23" s="160"/>
      <c r="L23" s="164"/>
      <c r="M23" s="31"/>
      <c r="N23" s="155"/>
      <c r="O23" s="160"/>
      <c r="P23" s="155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202"/>
      <c r="AK23" s="99"/>
    </row>
    <row r="24" spans="1:36" s="145" customFormat="1" ht="14.25" thickBot="1">
      <c r="A24" s="106" t="s">
        <v>51</v>
      </c>
      <c r="B24" s="340" t="s">
        <v>52</v>
      </c>
      <c r="C24" s="112" t="s">
        <v>157</v>
      </c>
      <c r="D24" s="227">
        <f>D25+D26+D27+D28</f>
        <v>630</v>
      </c>
      <c r="E24" s="108">
        <f aca="true" t="shared" si="3" ref="E24:P24">E25+E26+E27+E28</f>
        <v>210</v>
      </c>
      <c r="F24" s="110">
        <f t="shared" si="3"/>
        <v>420</v>
      </c>
      <c r="G24" s="243">
        <f>G25+G26+G27+G28</f>
        <v>270</v>
      </c>
      <c r="H24" s="221"/>
      <c r="I24" s="227">
        <f>I25+I26+I27+I28</f>
        <v>0</v>
      </c>
      <c r="J24" s="108">
        <f t="shared" si="3"/>
        <v>0</v>
      </c>
      <c r="K24" s="110">
        <f t="shared" si="3"/>
        <v>48</v>
      </c>
      <c r="L24" s="221">
        <f t="shared" si="3"/>
        <v>128</v>
      </c>
      <c r="M24" s="227">
        <f t="shared" si="3"/>
        <v>56</v>
      </c>
      <c r="N24" s="108">
        <f t="shared" si="3"/>
        <v>76</v>
      </c>
      <c r="O24" s="110">
        <f t="shared" si="3"/>
        <v>96</v>
      </c>
      <c r="P24" s="110">
        <f t="shared" si="3"/>
        <v>16</v>
      </c>
      <c r="Q24" s="108" t="e">
        <f>Q25+Q26+Q27+Q28+#REF!</f>
        <v>#REF!</v>
      </c>
      <c r="R24" s="107" t="e">
        <f>R25+R26+R27+R28+#REF!</f>
        <v>#REF!</v>
      </c>
      <c r="S24" s="107" t="e">
        <f>S25+S26+S27+S28+#REF!</f>
        <v>#REF!</v>
      </c>
      <c r="T24" s="107" t="e">
        <f>T25+T26+T27+T28+#REF!</f>
        <v>#REF!</v>
      </c>
      <c r="U24" s="107" t="e">
        <f>U25+U26+U27+U28+#REF!</f>
        <v>#REF!</v>
      </c>
      <c r="V24" s="107" t="e">
        <f>V25+V26+V27+V28+#REF!</f>
        <v>#REF!</v>
      </c>
      <c r="W24" s="107" t="e">
        <f>W25+W26+W27+W28+#REF!</f>
        <v>#REF!</v>
      </c>
      <c r="X24" s="107" t="e">
        <f>X25+X26+X27+X28+#REF!</f>
        <v>#REF!</v>
      </c>
      <c r="Y24" s="107" t="e">
        <f>Y25+Y26+Y27+Y28+#REF!</f>
        <v>#REF!</v>
      </c>
      <c r="Z24" s="107" t="e">
        <f>Z25+Z26+Z27+Z28+#REF!</f>
        <v>#REF!</v>
      </c>
      <c r="AA24" s="107" t="e">
        <f>AA25+AA26+AA27+AA28+#REF!</f>
        <v>#REF!</v>
      </c>
      <c r="AB24" s="107" t="e">
        <f>AB25+AB26+AB27+AB28+#REF!</f>
        <v>#REF!</v>
      </c>
      <c r="AC24" s="107" t="e">
        <f>AC25+AC26+AC27+AC28+#REF!</f>
        <v>#REF!</v>
      </c>
      <c r="AD24" s="107" t="e">
        <f>AD25+AD26+AD27+AD28+#REF!</f>
        <v>#REF!</v>
      </c>
      <c r="AE24" s="107" t="e">
        <f>AE25+AE26+AE27+AE28+#REF!</f>
        <v>#REF!</v>
      </c>
      <c r="AF24" s="107" t="e">
        <f>AF25+AF26+AF27+AF28+#REF!</f>
        <v>#REF!</v>
      </c>
      <c r="AG24" s="107" t="e">
        <f>AG25+AG26+AG27+AG28+#REF!</f>
        <v>#REF!</v>
      </c>
      <c r="AH24" s="107" t="e">
        <f>AH25+AH26+AH27+AH28+#REF!</f>
        <v>#REF!</v>
      </c>
      <c r="AI24" s="107" t="e">
        <f>AI25+AI26+AI27+AI28+#REF!</f>
        <v>#REF!</v>
      </c>
      <c r="AJ24" s="107" t="e">
        <f>AJ25+AJ26+AJ27+AJ28+#REF!</f>
        <v>#REF!</v>
      </c>
    </row>
    <row r="25" spans="1:37" ht="12.75">
      <c r="A25" s="24" t="s">
        <v>60</v>
      </c>
      <c r="B25" s="341" t="s">
        <v>53</v>
      </c>
      <c r="C25" s="37" t="s">
        <v>45</v>
      </c>
      <c r="D25" s="26">
        <f>E25+F25</f>
        <v>58</v>
      </c>
      <c r="E25" s="165">
        <v>10</v>
      </c>
      <c r="F25" s="48">
        <f>I25+J25+K25+L25+M25+N25+O25+P25</f>
        <v>48</v>
      </c>
      <c r="G25" s="165">
        <v>8</v>
      </c>
      <c r="H25" s="165"/>
      <c r="I25" s="27"/>
      <c r="J25" s="154"/>
      <c r="K25" s="174"/>
      <c r="L25" s="163">
        <v>48</v>
      </c>
      <c r="M25" s="27"/>
      <c r="N25" s="154"/>
      <c r="O25" s="26"/>
      <c r="P25" s="154"/>
      <c r="Q25" s="40"/>
      <c r="R25" s="40"/>
      <c r="S25" s="41"/>
      <c r="T25" s="41"/>
      <c r="U25" s="41"/>
      <c r="V25" s="41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2"/>
      <c r="AK25" s="99"/>
    </row>
    <row r="26" spans="1:37" ht="12.75">
      <c r="A26" s="30" t="s">
        <v>61</v>
      </c>
      <c r="B26" s="342" t="s">
        <v>19</v>
      </c>
      <c r="C26" s="42" t="s">
        <v>45</v>
      </c>
      <c r="D26" s="26">
        <f>E26+F26</f>
        <v>58</v>
      </c>
      <c r="E26" s="166">
        <v>10</v>
      </c>
      <c r="F26" s="51">
        <f>I26+J26+K26+L26+M26+N26+O26+P26</f>
        <v>48</v>
      </c>
      <c r="G26" s="166">
        <v>8</v>
      </c>
      <c r="H26" s="166"/>
      <c r="I26" s="29"/>
      <c r="J26" s="102"/>
      <c r="K26" s="175">
        <v>48</v>
      </c>
      <c r="L26" s="168"/>
      <c r="M26" s="29"/>
      <c r="N26" s="102"/>
      <c r="O26" s="159"/>
      <c r="P26" s="102"/>
      <c r="Q26" s="40"/>
      <c r="R26" s="40"/>
      <c r="S26" s="41"/>
      <c r="T26" s="41"/>
      <c r="U26" s="41"/>
      <c r="V26" s="41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202"/>
      <c r="AK26" s="99"/>
    </row>
    <row r="27" spans="1:37" ht="12.75">
      <c r="A27" s="30" t="s">
        <v>115</v>
      </c>
      <c r="B27" s="342" t="s">
        <v>18</v>
      </c>
      <c r="C27" s="181" t="s">
        <v>200</v>
      </c>
      <c r="D27" s="26">
        <f>E27+F27</f>
        <v>196</v>
      </c>
      <c r="E27" s="166">
        <v>34</v>
      </c>
      <c r="F27" s="51">
        <f>I27+J27+K27+L27+M27+N27+O27+P27</f>
        <v>162</v>
      </c>
      <c r="G27" s="166">
        <v>92</v>
      </c>
      <c r="H27" s="166"/>
      <c r="I27" s="29"/>
      <c r="J27" s="102"/>
      <c r="K27" s="175"/>
      <c r="L27" s="168">
        <v>40</v>
      </c>
      <c r="M27" s="29">
        <v>28</v>
      </c>
      <c r="N27" s="102">
        <v>38</v>
      </c>
      <c r="O27" s="159">
        <v>48</v>
      </c>
      <c r="P27" s="159">
        <v>8</v>
      </c>
      <c r="Q27" s="40"/>
      <c r="R27" s="40"/>
      <c r="S27" s="41"/>
      <c r="T27" s="41"/>
      <c r="U27" s="41"/>
      <c r="V27" s="41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202"/>
      <c r="AK27" s="99"/>
    </row>
    <row r="28" spans="1:37" ht="13.5" thickBot="1">
      <c r="A28" s="146" t="s">
        <v>62</v>
      </c>
      <c r="B28" s="343" t="s">
        <v>23</v>
      </c>
      <c r="C28" s="181" t="s">
        <v>200</v>
      </c>
      <c r="D28" s="26">
        <f>E28+F28</f>
        <v>318</v>
      </c>
      <c r="E28" s="167">
        <v>156</v>
      </c>
      <c r="F28" s="65">
        <f>I28+J28+K28+L28+M28+N28+O28+P28</f>
        <v>162</v>
      </c>
      <c r="G28" s="167">
        <v>162</v>
      </c>
      <c r="H28" s="167"/>
      <c r="I28" s="31"/>
      <c r="J28" s="155"/>
      <c r="K28" s="175"/>
      <c r="L28" s="168">
        <v>40</v>
      </c>
      <c r="M28" s="29">
        <v>28</v>
      </c>
      <c r="N28" s="102">
        <v>38</v>
      </c>
      <c r="O28" s="159">
        <v>48</v>
      </c>
      <c r="P28" s="159">
        <v>8</v>
      </c>
      <c r="Q28" s="40"/>
      <c r="R28" s="40"/>
      <c r="S28" s="41"/>
      <c r="T28" s="41"/>
      <c r="U28" s="41"/>
      <c r="V28" s="41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202"/>
      <c r="AK28" s="99"/>
    </row>
    <row r="29" spans="1:36" s="145" customFormat="1" ht="14.25" thickBot="1">
      <c r="A29" s="106" t="s">
        <v>63</v>
      </c>
      <c r="B29" s="340" t="s">
        <v>98</v>
      </c>
      <c r="C29" s="112" t="s">
        <v>202</v>
      </c>
      <c r="D29" s="223">
        <f>D30+D32+D31</f>
        <v>312</v>
      </c>
      <c r="E29" s="224">
        <f>E30+E32+E31</f>
        <v>104</v>
      </c>
      <c r="F29" s="105">
        <f>F30+F32+F31</f>
        <v>208</v>
      </c>
      <c r="G29" s="238">
        <f>G30+G32+G31</f>
        <v>58</v>
      </c>
      <c r="H29" s="217"/>
      <c r="I29" s="223">
        <f>I30+I32</f>
        <v>0</v>
      </c>
      <c r="J29" s="224">
        <f>J30+J32</f>
        <v>0</v>
      </c>
      <c r="K29" s="105">
        <f aca="true" t="shared" si="4" ref="K29:P29">K30+K32+K31</f>
        <v>172</v>
      </c>
      <c r="L29" s="105">
        <f t="shared" si="4"/>
        <v>0</v>
      </c>
      <c r="M29" s="105">
        <f t="shared" si="4"/>
        <v>36</v>
      </c>
      <c r="N29" s="105">
        <f t="shared" si="4"/>
        <v>0</v>
      </c>
      <c r="O29" s="105">
        <f t="shared" si="4"/>
        <v>0</v>
      </c>
      <c r="P29" s="105">
        <f t="shared" si="4"/>
        <v>0</v>
      </c>
      <c r="Q29" s="147"/>
      <c r="R29" s="147"/>
      <c r="S29" s="147"/>
      <c r="T29" s="147"/>
      <c r="U29" s="147"/>
      <c r="V29" s="147"/>
      <c r="AJ29" s="206"/>
    </row>
    <row r="30" spans="1:37" s="36" customFormat="1" ht="12.75">
      <c r="A30" s="24" t="s">
        <v>64</v>
      </c>
      <c r="B30" s="341" t="s">
        <v>24</v>
      </c>
      <c r="C30" s="42" t="s">
        <v>45</v>
      </c>
      <c r="D30" s="26">
        <f>E30+F30</f>
        <v>129</v>
      </c>
      <c r="E30" s="165">
        <v>43</v>
      </c>
      <c r="F30" s="48">
        <f>I30+J30+K30+L30+M30+N30+O30+P30</f>
        <v>86</v>
      </c>
      <c r="G30" s="165">
        <v>34</v>
      </c>
      <c r="H30" s="165"/>
      <c r="I30" s="27"/>
      <c r="J30" s="154"/>
      <c r="K30" s="38">
        <v>86</v>
      </c>
      <c r="L30" s="163"/>
      <c r="M30" s="27"/>
      <c r="N30" s="154"/>
      <c r="O30" s="26"/>
      <c r="P30" s="154"/>
      <c r="Q30" s="46"/>
      <c r="R30" s="35"/>
      <c r="S30" s="35"/>
      <c r="T30" s="35"/>
      <c r="U30" s="35"/>
      <c r="V30" s="35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203"/>
      <c r="AK30" s="49"/>
    </row>
    <row r="31" spans="1:37" s="36" customFormat="1" ht="12.75">
      <c r="A31" s="146" t="s">
        <v>65</v>
      </c>
      <c r="B31" s="344" t="s">
        <v>54</v>
      </c>
      <c r="C31" s="42" t="s">
        <v>45</v>
      </c>
      <c r="D31" s="26">
        <f>E31+F31</f>
        <v>54</v>
      </c>
      <c r="E31" s="297">
        <v>18</v>
      </c>
      <c r="F31" s="48">
        <f>I31+J31+K31+L31+M31+N31+O31+P31</f>
        <v>36</v>
      </c>
      <c r="G31" s="297">
        <v>4</v>
      </c>
      <c r="H31" s="297"/>
      <c r="I31" s="298"/>
      <c r="J31" s="299"/>
      <c r="K31" s="300"/>
      <c r="L31" s="220"/>
      <c r="M31" s="298">
        <v>36</v>
      </c>
      <c r="N31" s="299"/>
      <c r="O31" s="301"/>
      <c r="P31" s="299"/>
      <c r="Q31" s="46"/>
      <c r="R31" s="35"/>
      <c r="S31" s="35"/>
      <c r="T31" s="35"/>
      <c r="U31" s="35"/>
      <c r="V31" s="35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203"/>
      <c r="AK31" s="49"/>
    </row>
    <row r="32" spans="1:37" s="36" customFormat="1" ht="13.5" thickBot="1">
      <c r="A32" s="146" t="s">
        <v>162</v>
      </c>
      <c r="B32" s="345" t="s">
        <v>21</v>
      </c>
      <c r="C32" s="42" t="s">
        <v>40</v>
      </c>
      <c r="D32" s="26">
        <f>E32+F32</f>
        <v>129</v>
      </c>
      <c r="E32" s="167">
        <v>43</v>
      </c>
      <c r="F32" s="286">
        <f>I32+J32+K32+L32+M32+N32+O32+P32</f>
        <v>86</v>
      </c>
      <c r="G32" s="287">
        <v>20</v>
      </c>
      <c r="H32" s="167"/>
      <c r="I32" s="31"/>
      <c r="J32" s="155"/>
      <c r="K32" s="160">
        <v>86</v>
      </c>
      <c r="L32" s="167"/>
      <c r="M32" s="31"/>
      <c r="N32" s="155"/>
      <c r="O32" s="160"/>
      <c r="P32" s="155"/>
      <c r="Q32" s="46"/>
      <c r="R32" s="35"/>
      <c r="S32" s="35"/>
      <c r="T32" s="35"/>
      <c r="U32" s="35"/>
      <c r="V32" s="35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203"/>
      <c r="AK32" s="49"/>
    </row>
    <row r="33" spans="1:36" s="145" customFormat="1" ht="14.25" thickBot="1">
      <c r="A33" s="109" t="s">
        <v>66</v>
      </c>
      <c r="B33" s="340" t="s">
        <v>44</v>
      </c>
      <c r="C33" s="112" t="s">
        <v>205</v>
      </c>
      <c r="D33" s="227">
        <f>D34+D48</f>
        <v>3432</v>
      </c>
      <c r="E33" s="227">
        <f>E34+E48</f>
        <v>1144</v>
      </c>
      <c r="F33" s="227">
        <f>F34+F48</f>
        <v>2288</v>
      </c>
      <c r="G33" s="110">
        <f>G34+G48</f>
        <v>1066</v>
      </c>
      <c r="H33" s="227">
        <f>H34+H48+H53</f>
        <v>0</v>
      </c>
      <c r="I33" s="227">
        <f aca="true" t="shared" si="5" ref="I33:P33">I34+I48</f>
        <v>136</v>
      </c>
      <c r="J33" s="227">
        <f t="shared" si="5"/>
        <v>104</v>
      </c>
      <c r="K33" s="227">
        <f t="shared" si="5"/>
        <v>152</v>
      </c>
      <c r="L33" s="227">
        <f t="shared" si="5"/>
        <v>484</v>
      </c>
      <c r="M33" s="227">
        <f t="shared" si="5"/>
        <v>376</v>
      </c>
      <c r="N33" s="227">
        <f t="shared" si="5"/>
        <v>464</v>
      </c>
      <c r="O33" s="227">
        <f t="shared" si="5"/>
        <v>408</v>
      </c>
      <c r="P33" s="227">
        <f t="shared" si="5"/>
        <v>164</v>
      </c>
      <c r="Q33" s="110" t="e">
        <f>Q34+Q48+#REF!</f>
        <v>#REF!</v>
      </c>
      <c r="R33" s="110" t="e">
        <f>R34+R48+#REF!</f>
        <v>#REF!</v>
      </c>
      <c r="S33" s="110" t="e">
        <f>S34+S48+#REF!</f>
        <v>#REF!</v>
      </c>
      <c r="T33" s="110" t="e">
        <f>T34+T48+#REF!</f>
        <v>#REF!</v>
      </c>
      <c r="U33" s="110" t="e">
        <f>U34+U48+#REF!</f>
        <v>#REF!</v>
      </c>
      <c r="V33" s="110" t="e">
        <f>V34+V48+#REF!</f>
        <v>#REF!</v>
      </c>
      <c r="W33" s="110" t="e">
        <f>W34+W48+#REF!</f>
        <v>#REF!</v>
      </c>
      <c r="X33" s="110" t="e">
        <f>X34+X48+#REF!</f>
        <v>#REF!</v>
      </c>
      <c r="Y33" s="110" t="e">
        <f>Y34+Y48+#REF!</f>
        <v>#REF!</v>
      </c>
      <c r="Z33" s="110" t="e">
        <f>Z34+Z48+#REF!</f>
        <v>#REF!</v>
      </c>
      <c r="AA33" s="110" t="e">
        <f>AA34+AA48+#REF!</f>
        <v>#REF!</v>
      </c>
      <c r="AB33" s="110" t="e">
        <f>AB34+AB48+#REF!</f>
        <v>#REF!</v>
      </c>
      <c r="AC33" s="110" t="e">
        <f>AC34+AC48+#REF!</f>
        <v>#REF!</v>
      </c>
      <c r="AD33" s="110" t="e">
        <f>AD34+AD48+#REF!</f>
        <v>#REF!</v>
      </c>
      <c r="AE33" s="110" t="e">
        <f>AE34+AE48+#REF!</f>
        <v>#REF!</v>
      </c>
      <c r="AF33" s="110" t="e">
        <f>AF34+AF48+#REF!</f>
        <v>#REF!</v>
      </c>
      <c r="AG33" s="110" t="e">
        <f>AG34+AG48+#REF!</f>
        <v>#REF!</v>
      </c>
      <c r="AH33" s="110" t="e">
        <f>AH34+AH48+#REF!</f>
        <v>#REF!</v>
      </c>
      <c r="AI33" s="110" t="e">
        <f>AI34+AI48+#REF!</f>
        <v>#REF!</v>
      </c>
      <c r="AJ33" s="108" t="e">
        <f>AJ34+AJ48+#REF!</f>
        <v>#REF!</v>
      </c>
    </row>
    <row r="34" spans="1:37" s="149" customFormat="1" ht="14.25" thickBot="1">
      <c r="A34" s="33" t="s">
        <v>26</v>
      </c>
      <c r="B34" s="346" t="s">
        <v>67</v>
      </c>
      <c r="C34" s="113" t="s">
        <v>203</v>
      </c>
      <c r="D34" s="228">
        <f>D35+D36+D37+D38+D39+D40+D45+D46+D47</f>
        <v>676</v>
      </c>
      <c r="E34" s="138">
        <f>E35+E36+E37+E38+E39+E40+E45+E46+E47</f>
        <v>225</v>
      </c>
      <c r="F34" s="161">
        <f>F35+F36+F37+F38+F39+F40+F45+F46+F47</f>
        <v>451</v>
      </c>
      <c r="G34" s="244">
        <f>G35+G36+G37+G38+G39+G40+G45+G46+G47</f>
        <v>147</v>
      </c>
      <c r="H34" s="140"/>
      <c r="I34" s="228">
        <f aca="true" t="shared" si="6" ref="I34:P34">I35+I36+I37+I38+I39+I40+I45+I46+I47</f>
        <v>136</v>
      </c>
      <c r="J34" s="138">
        <f t="shared" si="6"/>
        <v>32</v>
      </c>
      <c r="K34" s="161">
        <f t="shared" si="6"/>
        <v>0</v>
      </c>
      <c r="L34" s="140">
        <f t="shared" si="6"/>
        <v>141</v>
      </c>
      <c r="M34" s="228">
        <f t="shared" si="6"/>
        <v>78</v>
      </c>
      <c r="N34" s="138">
        <f t="shared" si="6"/>
        <v>32</v>
      </c>
      <c r="O34" s="161">
        <f>O35+O36+O37+O38+O39+O40+O45+O46+O47</f>
        <v>32</v>
      </c>
      <c r="P34" s="161">
        <f t="shared" si="6"/>
        <v>0</v>
      </c>
      <c r="Q34" s="138" t="e">
        <f>Q35+Q36+Q37+Q38+Q39+Q40+Q45+Q46+Q47+#REF!</f>
        <v>#REF!</v>
      </c>
      <c r="R34" s="34" t="e">
        <f>R35+R36+R37+R38+R39+R40+R45+R46+R47+#REF!</f>
        <v>#REF!</v>
      </c>
      <c r="S34" s="34" t="e">
        <f>S35+S36+S37+S38+S39+S40+S45+S46+S47+#REF!</f>
        <v>#REF!</v>
      </c>
      <c r="T34" s="34" t="e">
        <f>T35+T36+T37+T38+T39+T40+T45+T46+T47+#REF!</f>
        <v>#REF!</v>
      </c>
      <c r="U34" s="34" t="e">
        <f>U35+U36+U37+U38+U39+U40+U45+U46+U47+#REF!</f>
        <v>#REF!</v>
      </c>
      <c r="V34" s="34" t="e">
        <f>V35+V36+V37+V38+V39+V40+V45+V46+V47+#REF!</f>
        <v>#REF!</v>
      </c>
      <c r="W34" s="34" t="e">
        <f>W35+W36+W37+W38+W39+W40+W45+W46+W47+#REF!</f>
        <v>#REF!</v>
      </c>
      <c r="X34" s="34" t="e">
        <f>X35+X36+X37+X38+X39+X40+X45+X46+X47+#REF!</f>
        <v>#REF!</v>
      </c>
      <c r="Y34" s="34" t="e">
        <f>Y35+Y36+Y37+Y38+Y39+Y40+Y45+Y46+Y47+#REF!</f>
        <v>#REF!</v>
      </c>
      <c r="Z34" s="34" t="e">
        <f>Z35+Z36+Z37+Z38+Z39+Z40+Z45+Z46+Z47+#REF!</f>
        <v>#REF!</v>
      </c>
      <c r="AA34" s="34" t="e">
        <f>AA35+AA36+AA37+AA38+AA39+AA40+AA45+AA46+AA47+#REF!</f>
        <v>#REF!</v>
      </c>
      <c r="AB34" s="34" t="e">
        <f>AB35+AB36+AB37+AB38+AB39+AB40+AB45+AB46+AB47+#REF!</f>
        <v>#REF!</v>
      </c>
      <c r="AC34" s="34" t="e">
        <f>AC35+AC36+AC37+AC38+AC39+AC40+AC45+AC46+AC47+#REF!</f>
        <v>#REF!</v>
      </c>
      <c r="AD34" s="34" t="e">
        <f>AD35+AD36+AD37+AD38+AD39+AD40+AD45+AD46+AD47+#REF!</f>
        <v>#REF!</v>
      </c>
      <c r="AE34" s="34" t="e">
        <f>AE35+AE36+AE37+AE38+AE39+AE40+AE45+AE46+AE47+#REF!</f>
        <v>#REF!</v>
      </c>
      <c r="AF34" s="34" t="e">
        <f>AF35+AF36+AF37+AF38+AF39+AF40+AF45+AF46+AF47+#REF!</f>
        <v>#REF!</v>
      </c>
      <c r="AG34" s="34" t="e">
        <f>AG35+AG36+AG37+AG38+AG39+AG40+AG45+AG46+AG47+#REF!</f>
        <v>#REF!</v>
      </c>
      <c r="AH34" s="34" t="e">
        <f>AH35+AH36+AH37+AH38+AH39+AH40+AH45+AH46+AH47+#REF!</f>
        <v>#REF!</v>
      </c>
      <c r="AI34" s="34" t="e">
        <f>AI35+AI36+AI37+AI38+AI39+AI40+AI45+AI46+AI47+#REF!</f>
        <v>#REF!</v>
      </c>
      <c r="AJ34" s="34" t="e">
        <f>AJ35+AJ36+AJ37+AJ38+AJ39+AJ40+AJ45+AJ46+AJ47+#REF!</f>
        <v>#REF!</v>
      </c>
      <c r="AK34" s="148"/>
    </row>
    <row r="35" spans="1:37" s="36" customFormat="1" ht="12.75">
      <c r="A35" s="325" t="s">
        <v>68</v>
      </c>
      <c r="B35" s="347" t="s">
        <v>163</v>
      </c>
      <c r="C35" s="324" t="s">
        <v>45</v>
      </c>
      <c r="D35" s="26">
        <f aca="true" t="shared" si="7" ref="D35:D47">E35+F35</f>
        <v>48</v>
      </c>
      <c r="E35" s="165">
        <v>16</v>
      </c>
      <c r="F35" s="48">
        <f aca="true" t="shared" si="8" ref="F35:F47">I35+J35+K35+L35+M35+N35+O35+P35</f>
        <v>32</v>
      </c>
      <c r="G35" s="39">
        <v>5</v>
      </c>
      <c r="H35" s="232"/>
      <c r="I35" s="27">
        <v>32</v>
      </c>
      <c r="J35" s="154"/>
      <c r="K35" s="174"/>
      <c r="L35" s="172"/>
      <c r="M35" s="27"/>
      <c r="N35" s="154"/>
      <c r="O35" s="26"/>
      <c r="P35" s="154"/>
      <c r="Q35" s="46"/>
      <c r="R35" s="35"/>
      <c r="S35" s="35"/>
      <c r="T35" s="35"/>
      <c r="U35" s="35"/>
      <c r="V35" s="35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203"/>
      <c r="AK35" s="49"/>
    </row>
    <row r="36" spans="1:37" ht="12.75" customHeight="1">
      <c r="A36" s="326" t="s">
        <v>69</v>
      </c>
      <c r="B36" s="344" t="s">
        <v>164</v>
      </c>
      <c r="C36" s="324" t="s">
        <v>45</v>
      </c>
      <c r="D36" s="26">
        <f t="shared" si="7"/>
        <v>75</v>
      </c>
      <c r="E36" s="168">
        <v>25</v>
      </c>
      <c r="F36" s="51">
        <f t="shared" si="8"/>
        <v>50</v>
      </c>
      <c r="G36" s="43">
        <v>6</v>
      </c>
      <c r="H36" s="233"/>
      <c r="I36" s="29">
        <v>50</v>
      </c>
      <c r="J36" s="102"/>
      <c r="K36" s="175"/>
      <c r="L36" s="168"/>
      <c r="M36" s="29"/>
      <c r="N36" s="102"/>
      <c r="O36" s="159"/>
      <c r="P36" s="102"/>
      <c r="Q36" s="40"/>
      <c r="R36" s="41"/>
      <c r="S36" s="41"/>
      <c r="T36" s="41"/>
      <c r="U36" s="41"/>
      <c r="V36" s="41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202"/>
      <c r="AK36" s="99"/>
    </row>
    <row r="37" spans="1:37" ht="13.5" customHeight="1">
      <c r="A37" s="326" t="s">
        <v>144</v>
      </c>
      <c r="B37" s="344" t="s">
        <v>165</v>
      </c>
      <c r="C37" s="329" t="s">
        <v>122</v>
      </c>
      <c r="D37" s="26">
        <f t="shared" si="7"/>
        <v>129</v>
      </c>
      <c r="E37" s="166">
        <v>43</v>
      </c>
      <c r="F37" s="51">
        <f t="shared" si="8"/>
        <v>86</v>
      </c>
      <c r="G37" s="43">
        <v>10</v>
      </c>
      <c r="H37" s="233"/>
      <c r="I37" s="29">
        <v>54</v>
      </c>
      <c r="J37" s="102">
        <v>32</v>
      </c>
      <c r="K37" s="44"/>
      <c r="L37" s="166"/>
      <c r="M37" s="29"/>
      <c r="N37" s="102"/>
      <c r="O37" s="159"/>
      <c r="P37" s="102"/>
      <c r="Q37" s="40"/>
      <c r="R37" s="41"/>
      <c r="S37" s="41"/>
      <c r="T37" s="41"/>
      <c r="U37" s="41"/>
      <c r="V37" s="41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202"/>
      <c r="AK37" s="99"/>
    </row>
    <row r="38" spans="1:37" ht="12.75">
      <c r="A38" s="326" t="s">
        <v>70</v>
      </c>
      <c r="B38" s="348" t="s">
        <v>55</v>
      </c>
      <c r="C38" s="324" t="s">
        <v>45</v>
      </c>
      <c r="D38" s="26">
        <f t="shared" si="7"/>
        <v>57</v>
      </c>
      <c r="E38" s="168">
        <v>19</v>
      </c>
      <c r="F38" s="51">
        <f t="shared" si="8"/>
        <v>38</v>
      </c>
      <c r="G38" s="43">
        <v>26</v>
      </c>
      <c r="H38" s="233"/>
      <c r="I38" s="29"/>
      <c r="J38" s="102"/>
      <c r="K38" s="175"/>
      <c r="L38" s="168">
        <v>38</v>
      </c>
      <c r="M38" s="29"/>
      <c r="N38" s="102"/>
      <c r="O38" s="159"/>
      <c r="P38" s="102"/>
      <c r="Q38" s="40"/>
      <c r="R38" s="41"/>
      <c r="S38" s="41"/>
      <c r="T38" s="41"/>
      <c r="U38" s="41"/>
      <c r="V38" s="41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202"/>
      <c r="AK38" s="99"/>
    </row>
    <row r="39" spans="1:36" s="99" customFormat="1" ht="12.75" customHeight="1">
      <c r="A39" s="326" t="s">
        <v>71</v>
      </c>
      <c r="B39" s="349" t="s">
        <v>84</v>
      </c>
      <c r="C39" s="324" t="s">
        <v>45</v>
      </c>
      <c r="D39" s="176">
        <f t="shared" si="7"/>
        <v>48</v>
      </c>
      <c r="E39" s="166">
        <v>16</v>
      </c>
      <c r="F39" s="51">
        <f t="shared" si="8"/>
        <v>32</v>
      </c>
      <c r="G39" s="43">
        <v>5</v>
      </c>
      <c r="H39" s="233"/>
      <c r="I39" s="53"/>
      <c r="J39" s="156"/>
      <c r="K39" s="44"/>
      <c r="L39" s="166"/>
      <c r="M39" s="53">
        <v>32</v>
      </c>
      <c r="N39" s="156"/>
      <c r="O39" s="52"/>
      <c r="P39" s="156"/>
      <c r="Q39" s="40"/>
      <c r="R39" s="40"/>
      <c r="S39" s="40"/>
      <c r="T39" s="40"/>
      <c r="U39" s="40"/>
      <c r="V39" s="4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207"/>
    </row>
    <row r="40" spans="1:37" ht="12.75">
      <c r="A40" s="326" t="s">
        <v>72</v>
      </c>
      <c r="B40" s="348" t="s">
        <v>73</v>
      </c>
      <c r="C40" s="324" t="s">
        <v>45</v>
      </c>
      <c r="D40" s="26">
        <f t="shared" si="7"/>
        <v>48</v>
      </c>
      <c r="E40" s="168">
        <v>16</v>
      </c>
      <c r="F40" s="51">
        <f t="shared" si="8"/>
        <v>32</v>
      </c>
      <c r="G40" s="43">
        <v>4</v>
      </c>
      <c r="H40" s="233"/>
      <c r="I40" s="29"/>
      <c r="J40" s="102"/>
      <c r="K40" s="175"/>
      <c r="L40" s="175"/>
      <c r="M40" s="29"/>
      <c r="N40" s="102"/>
      <c r="O40" s="159">
        <v>32</v>
      </c>
      <c r="P40" s="102"/>
      <c r="Q40" s="40"/>
      <c r="R40" s="41"/>
      <c r="S40" s="41"/>
      <c r="T40" s="41"/>
      <c r="U40" s="41"/>
      <c r="V40" s="41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202"/>
      <c r="AK40" s="99"/>
    </row>
    <row r="41" spans="1:37" s="12" customFormat="1" ht="21.75" customHeight="1" hidden="1">
      <c r="A41" s="327"/>
      <c r="B41" s="350"/>
      <c r="C41" s="330"/>
      <c r="D41" s="26">
        <f t="shared" si="7"/>
        <v>0</v>
      </c>
      <c r="E41" s="166"/>
      <c r="F41" s="51">
        <f t="shared" si="8"/>
        <v>0</v>
      </c>
      <c r="G41" s="43"/>
      <c r="H41" s="233"/>
      <c r="I41" s="29"/>
      <c r="J41" s="102"/>
      <c r="K41" s="44"/>
      <c r="L41" s="136"/>
      <c r="M41" s="29"/>
      <c r="N41" s="102"/>
      <c r="O41" s="159"/>
      <c r="P41" s="102"/>
      <c r="Q41" s="40"/>
      <c r="R41" s="41"/>
      <c r="S41" s="41"/>
      <c r="T41" s="41"/>
      <c r="U41" s="41"/>
      <c r="V41" s="41"/>
      <c r="AJ41" s="202"/>
      <c r="AK41" s="100"/>
    </row>
    <row r="42" spans="1:37" s="12" customFormat="1" ht="14.25" customHeight="1" hidden="1">
      <c r="A42" s="326"/>
      <c r="B42" s="351"/>
      <c r="C42" s="324"/>
      <c r="D42" s="26">
        <f t="shared" si="7"/>
        <v>0</v>
      </c>
      <c r="E42" s="168"/>
      <c r="F42" s="51">
        <f t="shared" si="8"/>
        <v>0</v>
      </c>
      <c r="G42" s="43"/>
      <c r="H42" s="233"/>
      <c r="I42" s="29"/>
      <c r="J42" s="102"/>
      <c r="K42" s="175"/>
      <c r="L42" s="136"/>
      <c r="M42" s="29"/>
      <c r="N42" s="102"/>
      <c r="O42" s="159"/>
      <c r="P42" s="102"/>
      <c r="Q42" s="40"/>
      <c r="R42" s="41"/>
      <c r="S42" s="41"/>
      <c r="T42" s="41"/>
      <c r="U42" s="41"/>
      <c r="V42" s="41"/>
      <c r="AJ42" s="202"/>
      <c r="AK42" s="100"/>
    </row>
    <row r="43" spans="1:37" ht="12.75" customHeight="1" hidden="1">
      <c r="A43" s="323"/>
      <c r="B43" s="352"/>
      <c r="C43" s="178"/>
      <c r="D43" s="26">
        <f t="shared" si="7"/>
        <v>0</v>
      </c>
      <c r="E43" s="169"/>
      <c r="F43" s="51">
        <f t="shared" si="8"/>
        <v>0</v>
      </c>
      <c r="G43" s="43"/>
      <c r="H43" s="233"/>
      <c r="I43" s="29"/>
      <c r="J43" s="102"/>
      <c r="K43" s="52"/>
      <c r="L43" s="136"/>
      <c r="M43" s="29"/>
      <c r="N43" s="102"/>
      <c r="O43" s="159"/>
      <c r="P43" s="102"/>
      <c r="Q43" s="41"/>
      <c r="R43" s="41"/>
      <c r="S43" s="41"/>
      <c r="T43" s="41"/>
      <c r="U43" s="41"/>
      <c r="V43" s="4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202"/>
      <c r="AK43" s="99"/>
    </row>
    <row r="44" spans="1:37" ht="12.75" customHeight="1" hidden="1">
      <c r="A44" s="323"/>
      <c r="B44" s="352"/>
      <c r="C44" s="178"/>
      <c r="D44" s="26">
        <f t="shared" si="7"/>
        <v>0</v>
      </c>
      <c r="E44" s="169"/>
      <c r="F44" s="51">
        <f t="shared" si="8"/>
        <v>0</v>
      </c>
      <c r="G44" s="43"/>
      <c r="H44" s="233"/>
      <c r="I44" s="29"/>
      <c r="J44" s="102"/>
      <c r="K44" s="52"/>
      <c r="L44" s="136"/>
      <c r="M44" s="29"/>
      <c r="N44" s="102"/>
      <c r="O44" s="159"/>
      <c r="P44" s="102"/>
      <c r="Q44" s="41"/>
      <c r="R44" s="41"/>
      <c r="S44" s="41"/>
      <c r="T44" s="41"/>
      <c r="U44" s="41"/>
      <c r="V44" s="41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202"/>
      <c r="AK44" s="99"/>
    </row>
    <row r="45" spans="1:241" s="54" customFormat="1" ht="12.75">
      <c r="A45" s="323" t="s">
        <v>74</v>
      </c>
      <c r="B45" s="344" t="s">
        <v>166</v>
      </c>
      <c r="C45" s="324" t="s">
        <v>45</v>
      </c>
      <c r="D45" s="26">
        <f t="shared" si="7"/>
        <v>48</v>
      </c>
      <c r="E45" s="169">
        <v>16</v>
      </c>
      <c r="F45" s="51">
        <f t="shared" si="8"/>
        <v>32</v>
      </c>
      <c r="G45" s="43">
        <v>4</v>
      </c>
      <c r="H45" s="233"/>
      <c r="I45" s="29"/>
      <c r="J45" s="102"/>
      <c r="K45" s="52"/>
      <c r="L45" s="136"/>
      <c r="M45" s="29"/>
      <c r="N45" s="102">
        <v>32</v>
      </c>
      <c r="O45" s="159"/>
      <c r="P45" s="102"/>
      <c r="Q45" s="41"/>
      <c r="R45" s="41"/>
      <c r="S45" s="41"/>
      <c r="T45" s="41"/>
      <c r="U45" s="41"/>
      <c r="V45" s="4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202"/>
      <c r="AK45" s="100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</row>
    <row r="46" spans="1:241" s="54" customFormat="1" ht="12" customHeight="1">
      <c r="A46" s="323" t="s">
        <v>99</v>
      </c>
      <c r="B46" s="349" t="s">
        <v>37</v>
      </c>
      <c r="C46" s="178" t="s">
        <v>40</v>
      </c>
      <c r="D46" s="26">
        <f t="shared" si="7"/>
        <v>69</v>
      </c>
      <c r="E46" s="169">
        <v>23</v>
      </c>
      <c r="F46" s="51">
        <f t="shared" si="8"/>
        <v>46</v>
      </c>
      <c r="G46" s="43">
        <v>4</v>
      </c>
      <c r="H46" s="233"/>
      <c r="I46" s="29"/>
      <c r="J46" s="102"/>
      <c r="K46" s="52"/>
      <c r="L46" s="136"/>
      <c r="M46" s="29">
        <v>46</v>
      </c>
      <c r="N46" s="102"/>
      <c r="O46" s="159"/>
      <c r="P46" s="102"/>
      <c r="Q46" s="41"/>
      <c r="R46" s="41"/>
      <c r="S46" s="41"/>
      <c r="T46" s="41"/>
      <c r="U46" s="41"/>
      <c r="V46" s="41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202"/>
      <c r="AK46" s="100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</row>
    <row r="47" spans="1:37" s="12" customFormat="1" ht="12" customHeight="1" thickBot="1">
      <c r="A47" s="323" t="s">
        <v>75</v>
      </c>
      <c r="B47" s="349" t="s">
        <v>192</v>
      </c>
      <c r="C47" s="324" t="s">
        <v>191</v>
      </c>
      <c r="D47" s="159">
        <f t="shared" si="7"/>
        <v>154</v>
      </c>
      <c r="E47" s="169">
        <v>51</v>
      </c>
      <c r="F47" s="290">
        <f t="shared" si="8"/>
        <v>103</v>
      </c>
      <c r="G47" s="43">
        <v>83</v>
      </c>
      <c r="H47" s="233"/>
      <c r="I47" s="29"/>
      <c r="J47" s="102"/>
      <c r="K47" s="52"/>
      <c r="L47" s="136">
        <v>103</v>
      </c>
      <c r="M47" s="53"/>
      <c r="N47" s="156"/>
      <c r="O47" s="159"/>
      <c r="P47" s="102"/>
      <c r="Q47" s="41"/>
      <c r="R47" s="41"/>
      <c r="S47" s="41"/>
      <c r="T47" s="41"/>
      <c r="U47" s="41"/>
      <c r="V47" s="41"/>
      <c r="AJ47" s="202"/>
      <c r="AK47" s="100"/>
    </row>
    <row r="48" spans="1:36" s="148" customFormat="1" ht="14.25" thickBot="1">
      <c r="A48" s="328" t="s">
        <v>27</v>
      </c>
      <c r="B48" s="353" t="s">
        <v>28</v>
      </c>
      <c r="C48" s="331" t="s">
        <v>204</v>
      </c>
      <c r="D48" s="229">
        <f>D49+D53+D57+D61+D65+D69+D72</f>
        <v>2756</v>
      </c>
      <c r="E48" s="139">
        <f>E49+E53+E57+E61+E65+E69+E72</f>
        <v>919</v>
      </c>
      <c r="F48" s="162">
        <f>F49+F53+F57+F61+F65+F69+F72</f>
        <v>1837</v>
      </c>
      <c r="G48" s="245">
        <f>G49+G53+G57+G61+G65+G69+G72</f>
        <v>919</v>
      </c>
      <c r="H48" s="222"/>
      <c r="I48" s="229">
        <f aca="true" t="shared" si="9" ref="I48:P48">I49+I53+I57+I61+I65+I69+I72</f>
        <v>0</v>
      </c>
      <c r="J48" s="162">
        <f t="shared" si="9"/>
        <v>72</v>
      </c>
      <c r="K48" s="229">
        <f t="shared" si="9"/>
        <v>152</v>
      </c>
      <c r="L48" s="162">
        <f t="shared" si="9"/>
        <v>343</v>
      </c>
      <c r="M48" s="229">
        <f t="shared" si="9"/>
        <v>298</v>
      </c>
      <c r="N48" s="162">
        <f t="shared" si="9"/>
        <v>432</v>
      </c>
      <c r="O48" s="229">
        <f t="shared" si="9"/>
        <v>376</v>
      </c>
      <c r="P48" s="162">
        <f t="shared" si="9"/>
        <v>164</v>
      </c>
      <c r="Q48" s="139" t="e">
        <f>Q49+Q53+Q57+#REF!+#REF!</f>
        <v>#REF!</v>
      </c>
      <c r="R48" s="58" t="e">
        <f>R49+R53+R57+#REF!+#REF!</f>
        <v>#REF!</v>
      </c>
      <c r="S48" s="58" t="e">
        <f>S49+S53+S57+#REF!+#REF!</f>
        <v>#REF!</v>
      </c>
      <c r="T48" s="58" t="e">
        <f>T49+T53+T57+#REF!+#REF!</f>
        <v>#REF!</v>
      </c>
      <c r="U48" s="58" t="e">
        <f>U49+U53+U57+#REF!+#REF!</f>
        <v>#REF!</v>
      </c>
      <c r="V48" s="58" t="e">
        <f>V49+V53+V57+#REF!+#REF!</f>
        <v>#REF!</v>
      </c>
      <c r="W48" s="58" t="e">
        <f>W49+W53+W57+#REF!+#REF!</f>
        <v>#REF!</v>
      </c>
      <c r="X48" s="58" t="e">
        <f>X49+X53+X57+#REF!+#REF!</f>
        <v>#REF!</v>
      </c>
      <c r="Y48" s="58" t="e">
        <f>Y49+Y53+Y57+#REF!+#REF!</f>
        <v>#REF!</v>
      </c>
      <c r="Z48" s="58" t="e">
        <f>Z49+Z53+Z57+#REF!+#REF!</f>
        <v>#REF!</v>
      </c>
      <c r="AA48" s="58" t="e">
        <f>AA49+AA53+AA57+#REF!+#REF!</f>
        <v>#REF!</v>
      </c>
      <c r="AB48" s="58" t="e">
        <f>AB49+AB53+AB57+#REF!+#REF!</f>
        <v>#REF!</v>
      </c>
      <c r="AC48" s="58" t="e">
        <f>AC49+AC53+AC57+#REF!+#REF!</f>
        <v>#REF!</v>
      </c>
      <c r="AD48" s="58" t="e">
        <f>AD49+AD53+AD57+#REF!+#REF!</f>
        <v>#REF!</v>
      </c>
      <c r="AE48" s="58" t="e">
        <f>AE49+AE53+AE57+#REF!+#REF!</f>
        <v>#REF!</v>
      </c>
      <c r="AF48" s="58" t="e">
        <f>AF49+AF53+AF57+#REF!+#REF!</f>
        <v>#REF!</v>
      </c>
      <c r="AG48" s="58" t="e">
        <f>AG49+AG53+AG57+#REF!+#REF!</f>
        <v>#REF!</v>
      </c>
      <c r="AH48" s="58" t="e">
        <f>AH49+AH53+AH57+#REF!+#REF!</f>
        <v>#REF!</v>
      </c>
      <c r="AI48" s="58" t="e">
        <f>AI49+AI53+AI57+#REF!+#REF!</f>
        <v>#REF!</v>
      </c>
      <c r="AJ48" s="58" t="e">
        <f>AJ49+AJ53+AJ57+#REF!+#REF!</f>
        <v>#REF!</v>
      </c>
    </row>
    <row r="49" spans="1:37" s="149" customFormat="1" ht="26.25" thickBot="1">
      <c r="A49" s="33" t="s">
        <v>29</v>
      </c>
      <c r="B49" s="354" t="s">
        <v>167</v>
      </c>
      <c r="C49" s="59" t="s">
        <v>121</v>
      </c>
      <c r="D49" s="225">
        <f>D50</f>
        <v>444</v>
      </c>
      <c r="E49" s="226">
        <f>E50</f>
        <v>148</v>
      </c>
      <c r="F49" s="158">
        <f>F50</f>
        <v>296</v>
      </c>
      <c r="G49" s="237">
        <f>G50</f>
        <v>148</v>
      </c>
      <c r="H49" s="218"/>
      <c r="I49" s="225">
        <f aca="true" t="shared" si="10" ref="I49:P49">I50</f>
        <v>0</v>
      </c>
      <c r="J49" s="226">
        <f t="shared" si="10"/>
        <v>72</v>
      </c>
      <c r="K49" s="158">
        <f t="shared" si="10"/>
        <v>152</v>
      </c>
      <c r="L49" s="218">
        <f t="shared" si="10"/>
        <v>72</v>
      </c>
      <c r="M49" s="225">
        <f t="shared" si="10"/>
        <v>0</v>
      </c>
      <c r="N49" s="226">
        <f t="shared" si="10"/>
        <v>0</v>
      </c>
      <c r="O49" s="158">
        <f t="shared" si="10"/>
        <v>0</v>
      </c>
      <c r="P49" s="158">
        <f t="shared" si="10"/>
        <v>0</v>
      </c>
      <c r="Q49" s="150"/>
      <c r="R49" s="150"/>
      <c r="S49" s="150"/>
      <c r="T49" s="150"/>
      <c r="U49" s="150"/>
      <c r="V49" s="150"/>
      <c r="AJ49" s="208"/>
      <c r="AK49" s="148"/>
    </row>
    <row r="50" spans="1:36" s="49" customFormat="1" ht="25.5">
      <c r="A50" s="183" t="s">
        <v>76</v>
      </c>
      <c r="B50" s="347" t="s">
        <v>168</v>
      </c>
      <c r="C50" s="181" t="s">
        <v>199</v>
      </c>
      <c r="D50" s="276">
        <f>E50+F50</f>
        <v>444</v>
      </c>
      <c r="E50" s="277">
        <v>148</v>
      </c>
      <c r="F50" s="278">
        <f>I50+J50+K50+L50+M50+N50+O50+P50</f>
        <v>296</v>
      </c>
      <c r="G50" s="275">
        <v>148</v>
      </c>
      <c r="H50" s="279"/>
      <c r="I50" s="176"/>
      <c r="J50" s="171">
        <v>72</v>
      </c>
      <c r="K50" s="184">
        <v>152</v>
      </c>
      <c r="L50" s="173">
        <v>72</v>
      </c>
      <c r="M50" s="184"/>
      <c r="N50" s="173"/>
      <c r="O50" s="176"/>
      <c r="P50" s="173"/>
      <c r="Q50" s="46"/>
      <c r="R50" s="46"/>
      <c r="S50" s="46"/>
      <c r="T50" s="46"/>
      <c r="U50" s="46"/>
      <c r="V50" s="46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209"/>
    </row>
    <row r="51" spans="1:37" s="36" customFormat="1" ht="12.75">
      <c r="A51" s="61" t="s">
        <v>30</v>
      </c>
      <c r="B51" s="355" t="s">
        <v>2</v>
      </c>
      <c r="C51" s="181" t="s">
        <v>124</v>
      </c>
      <c r="D51" s="29"/>
      <c r="E51" s="169"/>
      <c r="F51" s="51">
        <f>I51+J51+K51+L51+M51+N51+O51+E52</f>
        <v>108</v>
      </c>
      <c r="G51" s="247"/>
      <c r="H51" s="280"/>
      <c r="I51" s="52"/>
      <c r="J51" s="156">
        <v>36</v>
      </c>
      <c r="K51" s="52"/>
      <c r="L51" s="169">
        <v>72</v>
      </c>
      <c r="M51" s="53"/>
      <c r="N51" s="156"/>
      <c r="O51" s="52"/>
      <c r="P51" s="156"/>
      <c r="Q51" s="35"/>
      <c r="R51" s="35"/>
      <c r="S51" s="35"/>
      <c r="T51" s="35"/>
      <c r="U51" s="35"/>
      <c r="V51" s="35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203"/>
      <c r="AK51" s="49"/>
    </row>
    <row r="52" spans="1:37" s="36" customFormat="1" ht="13.5" thickBot="1">
      <c r="A52" s="62" t="s">
        <v>31</v>
      </c>
      <c r="B52" s="356" t="s">
        <v>3</v>
      </c>
      <c r="C52" s="117" t="s">
        <v>45</v>
      </c>
      <c r="D52" s="281"/>
      <c r="E52" s="282"/>
      <c r="F52" s="283">
        <f>I52+J52+K52+L52+M52+N52+O52+P52</f>
        <v>36</v>
      </c>
      <c r="G52" s="284"/>
      <c r="H52" s="285"/>
      <c r="I52" s="55"/>
      <c r="J52" s="157"/>
      <c r="K52" s="55"/>
      <c r="L52" s="170"/>
      <c r="M52" s="56"/>
      <c r="N52" s="157">
        <v>36</v>
      </c>
      <c r="O52" s="55"/>
      <c r="P52" s="55"/>
      <c r="Q52" s="35"/>
      <c r="R52" s="35"/>
      <c r="S52" s="35"/>
      <c r="T52" s="35"/>
      <c r="U52" s="35"/>
      <c r="V52" s="35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203"/>
      <c r="AK52" s="49"/>
    </row>
    <row r="53" spans="1:37" s="149" customFormat="1" ht="26.25" thickBot="1">
      <c r="A53" s="33" t="s">
        <v>38</v>
      </c>
      <c r="B53" s="354" t="s">
        <v>169</v>
      </c>
      <c r="C53" s="59" t="s">
        <v>121</v>
      </c>
      <c r="D53" s="229">
        <f>D54</f>
        <v>407</v>
      </c>
      <c r="E53" s="139">
        <f aca="true" t="shared" si="11" ref="E53:P53">E54</f>
        <v>136</v>
      </c>
      <c r="F53" s="162">
        <f t="shared" si="11"/>
        <v>271</v>
      </c>
      <c r="G53" s="245">
        <f t="shared" si="11"/>
        <v>136</v>
      </c>
      <c r="H53" s="222">
        <f>H54</f>
        <v>0</v>
      </c>
      <c r="I53" s="229">
        <f t="shared" si="11"/>
        <v>0</v>
      </c>
      <c r="J53" s="139">
        <f t="shared" si="11"/>
        <v>0</v>
      </c>
      <c r="K53" s="162">
        <f t="shared" si="11"/>
        <v>0</v>
      </c>
      <c r="L53" s="222">
        <f t="shared" si="11"/>
        <v>271</v>
      </c>
      <c r="M53" s="229">
        <f t="shared" si="11"/>
        <v>0</v>
      </c>
      <c r="N53" s="139">
        <f t="shared" si="11"/>
        <v>0</v>
      </c>
      <c r="O53" s="162">
        <f t="shared" si="11"/>
        <v>0</v>
      </c>
      <c r="P53" s="162">
        <f t="shared" si="11"/>
        <v>0</v>
      </c>
      <c r="Q53" s="150"/>
      <c r="R53" s="150"/>
      <c r="S53" s="150"/>
      <c r="T53" s="150"/>
      <c r="U53" s="150"/>
      <c r="V53" s="150"/>
      <c r="AJ53" s="208"/>
      <c r="AK53" s="148"/>
    </row>
    <row r="54" spans="1:36" s="49" customFormat="1" ht="14.25" customHeight="1">
      <c r="A54" s="185" t="s">
        <v>77</v>
      </c>
      <c r="B54" s="345" t="s">
        <v>170</v>
      </c>
      <c r="C54" s="47" t="s">
        <v>40</v>
      </c>
      <c r="D54" s="176">
        <f>E54+F54</f>
        <v>407</v>
      </c>
      <c r="E54" s="171">
        <v>136</v>
      </c>
      <c r="F54" s="48">
        <f>I54+J54+K54+L54+M54+N54+O54+P54</f>
        <v>271</v>
      </c>
      <c r="G54" s="275">
        <v>136</v>
      </c>
      <c r="H54" s="239"/>
      <c r="I54" s="184"/>
      <c r="J54" s="173"/>
      <c r="K54" s="176"/>
      <c r="L54" s="176">
        <v>271</v>
      </c>
      <c r="M54" s="184"/>
      <c r="N54" s="173"/>
      <c r="O54" s="176"/>
      <c r="P54" s="173"/>
      <c r="Q54" s="46"/>
      <c r="R54" s="46"/>
      <c r="S54" s="46"/>
      <c r="T54" s="46"/>
      <c r="U54" s="46"/>
      <c r="V54" s="46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209"/>
    </row>
    <row r="55" spans="1:37" s="36" customFormat="1" ht="12.75">
      <c r="A55" s="61" t="s">
        <v>32</v>
      </c>
      <c r="B55" s="357" t="s">
        <v>2</v>
      </c>
      <c r="C55" s="117" t="s">
        <v>45</v>
      </c>
      <c r="D55" s="159"/>
      <c r="E55" s="169"/>
      <c r="F55" s="51">
        <f>I55+J55+K55+L55+M55+N55+O55+P55</f>
        <v>108</v>
      </c>
      <c r="G55" s="247"/>
      <c r="H55" s="240"/>
      <c r="I55" s="53"/>
      <c r="J55" s="156"/>
      <c r="K55" s="52"/>
      <c r="L55" s="52">
        <v>108</v>
      </c>
      <c r="M55" s="53"/>
      <c r="N55" s="156"/>
      <c r="O55" s="52"/>
      <c r="P55" s="156"/>
      <c r="Q55" s="35"/>
      <c r="R55" s="35"/>
      <c r="S55" s="35"/>
      <c r="T55" s="35"/>
      <c r="U55" s="35"/>
      <c r="V55" s="35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203"/>
      <c r="AK55" s="49"/>
    </row>
    <row r="56" spans="1:37" s="36" customFormat="1" ht="13.5" thickBot="1">
      <c r="A56" s="62" t="s">
        <v>33</v>
      </c>
      <c r="B56" s="356" t="s">
        <v>3</v>
      </c>
      <c r="C56" s="117" t="s">
        <v>45</v>
      </c>
      <c r="D56" s="160"/>
      <c r="E56" s="170"/>
      <c r="F56" s="65">
        <f>I56+J56+K56+L56+M56+N56+O56+P56</f>
        <v>36</v>
      </c>
      <c r="G56" s="248"/>
      <c r="H56" s="241"/>
      <c r="I56" s="56"/>
      <c r="J56" s="157"/>
      <c r="K56" s="55"/>
      <c r="L56" s="170"/>
      <c r="M56" s="56"/>
      <c r="N56" s="157">
        <v>36</v>
      </c>
      <c r="O56" s="55"/>
      <c r="P56" s="55"/>
      <c r="Q56" s="35"/>
      <c r="R56" s="35"/>
      <c r="S56" s="35"/>
      <c r="T56" s="35"/>
      <c r="U56" s="35"/>
      <c r="V56" s="35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203"/>
      <c r="AK56" s="49"/>
    </row>
    <row r="57" spans="1:36" s="152" customFormat="1" ht="26.25" thickBot="1">
      <c r="A57" s="57" t="s">
        <v>39</v>
      </c>
      <c r="B57" s="354" t="s">
        <v>171</v>
      </c>
      <c r="C57" s="59" t="s">
        <v>121</v>
      </c>
      <c r="D57" s="229">
        <f>D58</f>
        <v>447</v>
      </c>
      <c r="E57" s="139">
        <f aca="true" t="shared" si="12" ref="E57:J57">E58+E59</f>
        <v>149</v>
      </c>
      <c r="F57" s="162">
        <f>F58</f>
        <v>298</v>
      </c>
      <c r="G57" s="245">
        <f>G58+G59</f>
        <v>149</v>
      </c>
      <c r="H57" s="222"/>
      <c r="I57" s="229">
        <f t="shared" si="12"/>
        <v>0</v>
      </c>
      <c r="J57" s="139">
        <f t="shared" si="12"/>
        <v>0</v>
      </c>
      <c r="K57" s="229">
        <f aca="true" t="shared" si="13" ref="K57:P57">K58</f>
        <v>0</v>
      </c>
      <c r="L57" s="139">
        <f t="shared" si="13"/>
        <v>0</v>
      </c>
      <c r="M57" s="229">
        <f t="shared" si="13"/>
        <v>298</v>
      </c>
      <c r="N57" s="139">
        <f t="shared" si="13"/>
        <v>0</v>
      </c>
      <c r="O57" s="162">
        <f t="shared" si="13"/>
        <v>0</v>
      </c>
      <c r="P57" s="162">
        <f t="shared" si="13"/>
        <v>0</v>
      </c>
      <c r="Q57" s="151"/>
      <c r="R57" s="151"/>
      <c r="S57" s="151"/>
      <c r="T57" s="151"/>
      <c r="U57" s="151"/>
      <c r="V57" s="151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210"/>
    </row>
    <row r="58" spans="1:37" s="36" customFormat="1" ht="12.75">
      <c r="A58" s="60" t="s">
        <v>78</v>
      </c>
      <c r="B58" s="347" t="s">
        <v>172</v>
      </c>
      <c r="C58" s="47" t="s">
        <v>40</v>
      </c>
      <c r="D58" s="26">
        <f>E58+F58</f>
        <v>447</v>
      </c>
      <c r="E58" s="171">
        <v>149</v>
      </c>
      <c r="F58" s="278">
        <f>I58+J58+K58+L58+M58+N58+O58+P58</f>
        <v>298</v>
      </c>
      <c r="G58" s="246">
        <v>149</v>
      </c>
      <c r="H58" s="239"/>
      <c r="I58" s="27"/>
      <c r="J58" s="154"/>
      <c r="K58" s="26"/>
      <c r="L58" s="163"/>
      <c r="M58" s="27">
        <v>298</v>
      </c>
      <c r="N58" s="154"/>
      <c r="O58" s="176"/>
      <c r="P58" s="154"/>
      <c r="Q58" s="35"/>
      <c r="R58" s="35"/>
      <c r="S58" s="35"/>
      <c r="T58" s="35"/>
      <c r="U58" s="35"/>
      <c r="V58" s="35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203"/>
      <c r="AK58" s="49"/>
    </row>
    <row r="59" spans="1:37" s="36" customFormat="1" ht="12.75">
      <c r="A59" s="61" t="s">
        <v>48</v>
      </c>
      <c r="B59" s="357" t="s">
        <v>2</v>
      </c>
      <c r="C59" s="47" t="s">
        <v>45</v>
      </c>
      <c r="D59" s="26"/>
      <c r="E59" s="171"/>
      <c r="F59" s="48">
        <f>I59+J59+K59+L59+M59+N59+O59+P59</f>
        <v>144</v>
      </c>
      <c r="G59" s="246"/>
      <c r="H59" s="239"/>
      <c r="I59" s="29"/>
      <c r="J59" s="177"/>
      <c r="K59" s="26"/>
      <c r="L59" s="163"/>
      <c r="M59" s="27">
        <v>144</v>
      </c>
      <c r="N59" s="154"/>
      <c r="O59" s="52"/>
      <c r="P59" s="177"/>
      <c r="Q59" s="35"/>
      <c r="R59" s="35"/>
      <c r="S59" s="35"/>
      <c r="T59" s="35"/>
      <c r="U59" s="35"/>
      <c r="V59" s="35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203"/>
      <c r="AK59" s="49"/>
    </row>
    <row r="60" spans="1:37" s="36" customFormat="1" ht="13.5" thickBot="1">
      <c r="A60" s="302" t="s">
        <v>49</v>
      </c>
      <c r="B60" s="358" t="s">
        <v>3</v>
      </c>
      <c r="C60" s="303" t="s">
        <v>45</v>
      </c>
      <c r="D60" s="160"/>
      <c r="E60" s="170"/>
      <c r="F60" s="65">
        <f>I60+J60+K60+L60+M60+N60+O60+P60</f>
        <v>36</v>
      </c>
      <c r="G60" s="248"/>
      <c r="H60" s="241"/>
      <c r="I60" s="56"/>
      <c r="J60" s="312"/>
      <c r="K60" s="55"/>
      <c r="L60" s="170"/>
      <c r="M60" s="316"/>
      <c r="N60" s="285"/>
      <c r="O60" s="55"/>
      <c r="P60" s="55">
        <v>36</v>
      </c>
      <c r="Q60" s="35"/>
      <c r="R60" s="35"/>
      <c r="S60" s="35"/>
      <c r="T60" s="35"/>
      <c r="U60" s="35"/>
      <c r="V60" s="35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203"/>
      <c r="AK60" s="49"/>
    </row>
    <row r="61" spans="1:37" s="36" customFormat="1" ht="26.25" thickBot="1">
      <c r="A61" s="57" t="s">
        <v>56</v>
      </c>
      <c r="B61" s="354" t="s">
        <v>173</v>
      </c>
      <c r="C61" s="59" t="s">
        <v>121</v>
      </c>
      <c r="D61" s="158">
        <f>D62</f>
        <v>609</v>
      </c>
      <c r="E61" s="320">
        <f>E62</f>
        <v>203</v>
      </c>
      <c r="F61" s="228">
        <f>F62</f>
        <v>406</v>
      </c>
      <c r="G61" s="244">
        <f aca="true" t="shared" si="14" ref="G61:P61">G62</f>
        <v>203</v>
      </c>
      <c r="H61" s="161">
        <f t="shared" si="14"/>
        <v>0</v>
      </c>
      <c r="I61" s="228">
        <f t="shared" si="14"/>
        <v>0</v>
      </c>
      <c r="J61" s="161">
        <f t="shared" si="14"/>
        <v>0</v>
      </c>
      <c r="K61" s="228">
        <f t="shared" si="14"/>
        <v>0</v>
      </c>
      <c r="L61" s="161">
        <f t="shared" si="14"/>
        <v>0</v>
      </c>
      <c r="M61" s="228">
        <f t="shared" si="14"/>
        <v>0</v>
      </c>
      <c r="N61" s="161">
        <f t="shared" si="14"/>
        <v>406</v>
      </c>
      <c r="O61" s="228">
        <f t="shared" si="14"/>
        <v>0</v>
      </c>
      <c r="P61" s="161">
        <f t="shared" si="14"/>
        <v>0</v>
      </c>
      <c r="Q61" s="35"/>
      <c r="R61" s="35"/>
      <c r="S61" s="35"/>
      <c r="T61" s="35"/>
      <c r="U61" s="35"/>
      <c r="V61" s="35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203"/>
      <c r="AK61" s="49"/>
    </row>
    <row r="62" spans="1:37" s="36" customFormat="1" ht="25.5">
      <c r="A62" s="60" t="s">
        <v>79</v>
      </c>
      <c r="B62" s="359" t="s">
        <v>174</v>
      </c>
      <c r="C62" s="47" t="s">
        <v>40</v>
      </c>
      <c r="D62" s="309">
        <f>E62+F62</f>
        <v>609</v>
      </c>
      <c r="E62" s="277">
        <v>203</v>
      </c>
      <c r="F62" s="278">
        <f>I62+J62+K62+L62+M62+N62+O62+P62</f>
        <v>406</v>
      </c>
      <c r="G62" s="275">
        <v>203</v>
      </c>
      <c r="H62" s="310"/>
      <c r="I62" s="276"/>
      <c r="J62" s="313"/>
      <c r="K62" s="311"/>
      <c r="L62" s="277"/>
      <c r="M62" s="276"/>
      <c r="N62" s="277">
        <v>406</v>
      </c>
      <c r="O62" s="276"/>
      <c r="P62" s="311"/>
      <c r="Q62" s="35"/>
      <c r="R62" s="35"/>
      <c r="S62" s="35"/>
      <c r="T62" s="35"/>
      <c r="U62" s="35"/>
      <c r="V62" s="35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203"/>
      <c r="AK62" s="49"/>
    </row>
    <row r="63" spans="1:37" s="36" customFormat="1" ht="12.75">
      <c r="A63" s="61" t="s">
        <v>57</v>
      </c>
      <c r="B63" s="357" t="s">
        <v>2</v>
      </c>
      <c r="C63" s="117" t="s">
        <v>45</v>
      </c>
      <c r="D63" s="26"/>
      <c r="E63" s="171"/>
      <c r="F63" s="48">
        <f>I63+J63+K63+L63+M63+N63+O63+P63</f>
        <v>216</v>
      </c>
      <c r="G63" s="246"/>
      <c r="H63" s="239"/>
      <c r="I63" s="184"/>
      <c r="J63" s="314"/>
      <c r="K63" s="53"/>
      <c r="L63" s="239"/>
      <c r="M63" s="184"/>
      <c r="N63" s="239">
        <v>216</v>
      </c>
      <c r="O63" s="53"/>
      <c r="P63" s="176"/>
      <c r="Q63" s="35"/>
      <c r="R63" s="35"/>
      <c r="S63" s="35"/>
      <c r="T63" s="35"/>
      <c r="U63" s="35"/>
      <c r="V63" s="35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203"/>
      <c r="AK63" s="49"/>
    </row>
    <row r="64" spans="1:37" s="36" customFormat="1" ht="13.5" thickBot="1">
      <c r="A64" s="302" t="s">
        <v>58</v>
      </c>
      <c r="B64" s="358" t="s">
        <v>3</v>
      </c>
      <c r="C64" s="303" t="s">
        <v>45</v>
      </c>
      <c r="D64" s="301"/>
      <c r="E64" s="304"/>
      <c r="F64" s="48">
        <f>I64+J64+K64+L64+M64+N64+O64+P64</f>
        <v>36</v>
      </c>
      <c r="G64" s="259"/>
      <c r="H64" s="305"/>
      <c r="I64" s="306"/>
      <c r="J64" s="315"/>
      <c r="K64" s="306"/>
      <c r="L64" s="305"/>
      <c r="M64" s="306"/>
      <c r="N64" s="315"/>
      <c r="O64" s="319"/>
      <c r="P64" s="308">
        <v>36</v>
      </c>
      <c r="Q64" s="35"/>
      <c r="R64" s="35"/>
      <c r="S64" s="35"/>
      <c r="T64" s="35"/>
      <c r="U64" s="35"/>
      <c r="V64" s="35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203"/>
      <c r="AK64" s="49"/>
    </row>
    <row r="65" spans="1:37" s="36" customFormat="1" ht="26.25" thickBot="1">
      <c r="A65" s="57" t="s">
        <v>114</v>
      </c>
      <c r="B65" s="360" t="s">
        <v>178</v>
      </c>
      <c r="C65" s="59" t="s">
        <v>121</v>
      </c>
      <c r="D65" s="158">
        <f>D66</f>
        <v>300</v>
      </c>
      <c r="E65" s="320">
        <f>E66</f>
        <v>100</v>
      </c>
      <c r="F65" s="228">
        <f>F66</f>
        <v>200</v>
      </c>
      <c r="G65" s="244">
        <f aca="true" t="shared" si="15" ref="G65:P65">G66</f>
        <v>100</v>
      </c>
      <c r="H65" s="161">
        <f t="shared" si="15"/>
        <v>0</v>
      </c>
      <c r="I65" s="228">
        <f t="shared" si="15"/>
        <v>0</v>
      </c>
      <c r="J65" s="161">
        <f t="shared" si="15"/>
        <v>0</v>
      </c>
      <c r="K65" s="228">
        <f t="shared" si="15"/>
        <v>0</v>
      </c>
      <c r="L65" s="161">
        <f t="shared" si="15"/>
        <v>0</v>
      </c>
      <c r="M65" s="228">
        <f t="shared" si="15"/>
        <v>0</v>
      </c>
      <c r="N65" s="161">
        <f t="shared" si="15"/>
        <v>26</v>
      </c>
      <c r="O65" s="228">
        <f t="shared" si="15"/>
        <v>174</v>
      </c>
      <c r="P65" s="161">
        <f t="shared" si="15"/>
        <v>0</v>
      </c>
      <c r="Q65" s="35"/>
      <c r="R65" s="35"/>
      <c r="S65" s="35"/>
      <c r="T65" s="35"/>
      <c r="U65" s="35"/>
      <c r="V65" s="35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203"/>
      <c r="AK65" s="49"/>
    </row>
    <row r="66" spans="1:37" s="36" customFormat="1" ht="12.75">
      <c r="A66" s="60" t="s">
        <v>175</v>
      </c>
      <c r="B66" s="345" t="s">
        <v>179</v>
      </c>
      <c r="C66" s="47" t="s">
        <v>40</v>
      </c>
      <c r="D66" s="301">
        <f>E66+F66</f>
        <v>300</v>
      </c>
      <c r="E66" s="304">
        <v>100</v>
      </c>
      <c r="F66" s="292">
        <f>I66+J66+K66+L66+M66+N66+O66+P66</f>
        <v>200</v>
      </c>
      <c r="G66" s="259">
        <v>100</v>
      </c>
      <c r="H66" s="305"/>
      <c r="I66" s="306"/>
      <c r="J66" s="315"/>
      <c r="K66" s="306"/>
      <c r="L66" s="305"/>
      <c r="M66" s="317"/>
      <c r="N66" s="318">
        <v>26</v>
      </c>
      <c r="O66" s="317">
        <v>174</v>
      </c>
      <c r="P66" s="308"/>
      <c r="Q66" s="35"/>
      <c r="R66" s="35"/>
      <c r="S66" s="35"/>
      <c r="T66" s="35"/>
      <c r="U66" s="35"/>
      <c r="V66" s="35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203"/>
      <c r="AK66" s="49"/>
    </row>
    <row r="67" spans="1:37" s="36" customFormat="1" ht="12.75">
      <c r="A67" s="61" t="s">
        <v>176</v>
      </c>
      <c r="B67" s="357" t="s">
        <v>2</v>
      </c>
      <c r="C67" s="117" t="s">
        <v>45</v>
      </c>
      <c r="D67" s="160"/>
      <c r="E67" s="170"/>
      <c r="F67" s="65">
        <f>I67+J67+K67+L67+M67+N67+O67+P67</f>
        <v>108</v>
      </c>
      <c r="G67" s="248"/>
      <c r="H67" s="241"/>
      <c r="I67" s="56"/>
      <c r="J67" s="312"/>
      <c r="K67" s="56"/>
      <c r="L67" s="241"/>
      <c r="M67" s="56"/>
      <c r="N67" s="312"/>
      <c r="O67" s="53">
        <v>108</v>
      </c>
      <c r="P67" s="52"/>
      <c r="Q67" s="35"/>
      <c r="R67" s="35"/>
      <c r="S67" s="35"/>
      <c r="T67" s="35"/>
      <c r="U67" s="35"/>
      <c r="V67" s="35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203"/>
      <c r="AK67" s="49"/>
    </row>
    <row r="68" spans="1:37" s="36" customFormat="1" ht="13.5" thickBot="1">
      <c r="A68" s="302" t="s">
        <v>177</v>
      </c>
      <c r="B68" s="358" t="s">
        <v>3</v>
      </c>
      <c r="C68" s="303" t="s">
        <v>45</v>
      </c>
      <c r="D68" s="160"/>
      <c r="E68" s="170"/>
      <c r="F68" s="65">
        <f>I68+J68+K68+L68+M68+N68+O68+P68</f>
        <v>36</v>
      </c>
      <c r="G68" s="248"/>
      <c r="H68" s="241"/>
      <c r="I68" s="56"/>
      <c r="J68" s="312"/>
      <c r="K68" s="56"/>
      <c r="L68" s="241"/>
      <c r="M68" s="316"/>
      <c r="N68" s="285"/>
      <c r="O68" s="55"/>
      <c r="P68" s="55">
        <v>36</v>
      </c>
      <c r="Q68" s="35"/>
      <c r="R68" s="35"/>
      <c r="S68" s="35"/>
      <c r="T68" s="35"/>
      <c r="U68" s="35"/>
      <c r="V68" s="35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203"/>
      <c r="AK68" s="49"/>
    </row>
    <row r="69" spans="1:37" s="36" customFormat="1" ht="13.5" thickBot="1">
      <c r="A69" s="57" t="s">
        <v>180</v>
      </c>
      <c r="B69" s="361" t="s">
        <v>183</v>
      </c>
      <c r="C69" s="59" t="s">
        <v>121</v>
      </c>
      <c r="D69" s="158">
        <f>D70</f>
        <v>255</v>
      </c>
      <c r="E69" s="320">
        <f>E70</f>
        <v>85</v>
      </c>
      <c r="F69" s="228">
        <f>F70</f>
        <v>170</v>
      </c>
      <c r="G69" s="244">
        <f aca="true" t="shared" si="16" ref="G69:P69">G70</f>
        <v>85</v>
      </c>
      <c r="H69" s="161">
        <f t="shared" si="16"/>
        <v>20</v>
      </c>
      <c r="I69" s="228">
        <f t="shared" si="16"/>
        <v>0</v>
      </c>
      <c r="J69" s="161">
        <f t="shared" si="16"/>
        <v>0</v>
      </c>
      <c r="K69" s="228">
        <f t="shared" si="16"/>
        <v>0</v>
      </c>
      <c r="L69" s="161">
        <f t="shared" si="16"/>
        <v>0</v>
      </c>
      <c r="M69" s="228">
        <f t="shared" si="16"/>
        <v>0</v>
      </c>
      <c r="N69" s="161">
        <f t="shared" si="16"/>
        <v>0</v>
      </c>
      <c r="O69" s="228">
        <f t="shared" si="16"/>
        <v>170</v>
      </c>
      <c r="P69" s="161">
        <f t="shared" si="16"/>
        <v>0</v>
      </c>
      <c r="Q69" s="35"/>
      <c r="R69" s="35"/>
      <c r="S69" s="35"/>
      <c r="T69" s="35"/>
      <c r="U69" s="35"/>
      <c r="V69" s="35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203"/>
      <c r="AK69" s="49"/>
    </row>
    <row r="70" spans="1:37" s="36" customFormat="1" ht="12.75">
      <c r="A70" s="60" t="s">
        <v>181</v>
      </c>
      <c r="B70" s="345" t="s">
        <v>184</v>
      </c>
      <c r="C70" s="47" t="s">
        <v>40</v>
      </c>
      <c r="D70" s="301">
        <f>E70+F70</f>
        <v>255</v>
      </c>
      <c r="E70" s="304">
        <v>85</v>
      </c>
      <c r="F70" s="292">
        <f>I70+J70+K70+L70+M70+N70+O70+P70</f>
        <v>170</v>
      </c>
      <c r="G70" s="259">
        <v>85</v>
      </c>
      <c r="H70" s="305">
        <v>20</v>
      </c>
      <c r="I70" s="306"/>
      <c r="J70" s="315"/>
      <c r="K70" s="306"/>
      <c r="L70" s="305"/>
      <c r="M70" s="306"/>
      <c r="N70" s="315"/>
      <c r="O70" s="306">
        <v>170</v>
      </c>
      <c r="P70" s="308"/>
      <c r="Q70" s="35"/>
      <c r="R70" s="35"/>
      <c r="S70" s="35"/>
      <c r="T70" s="35"/>
      <c r="U70" s="35"/>
      <c r="V70" s="35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203"/>
      <c r="AK70" s="49"/>
    </row>
    <row r="71" spans="1:37" s="36" customFormat="1" ht="13.5" thickBot="1">
      <c r="A71" s="179" t="s">
        <v>182</v>
      </c>
      <c r="B71" s="358" t="s">
        <v>3</v>
      </c>
      <c r="C71" s="303" t="s">
        <v>45</v>
      </c>
      <c r="D71" s="160"/>
      <c r="E71" s="170"/>
      <c r="F71" s="65">
        <f>I71+J71+K71+L71+M71+N71+O71+P71</f>
        <v>36</v>
      </c>
      <c r="G71" s="248"/>
      <c r="H71" s="241"/>
      <c r="I71" s="56"/>
      <c r="J71" s="312"/>
      <c r="K71" s="56"/>
      <c r="L71" s="241"/>
      <c r="M71" s="56"/>
      <c r="N71" s="312"/>
      <c r="O71" s="316"/>
      <c r="P71" s="55">
        <v>36</v>
      </c>
      <c r="Q71" s="35"/>
      <c r="R71" s="35"/>
      <c r="S71" s="35"/>
      <c r="T71" s="35"/>
      <c r="U71" s="35"/>
      <c r="V71" s="35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203"/>
      <c r="AK71" s="49"/>
    </row>
    <row r="72" spans="1:37" s="36" customFormat="1" ht="13.5" thickBot="1">
      <c r="A72" s="57" t="s">
        <v>185</v>
      </c>
      <c r="B72" s="361" t="s">
        <v>189</v>
      </c>
      <c r="C72" s="59" t="s">
        <v>121</v>
      </c>
      <c r="D72" s="158">
        <f>D73</f>
        <v>294</v>
      </c>
      <c r="E72" s="320">
        <f>E73</f>
        <v>98</v>
      </c>
      <c r="F72" s="228">
        <f>F73</f>
        <v>196</v>
      </c>
      <c r="G72" s="244">
        <f aca="true" t="shared" si="17" ref="G72:P72">G73</f>
        <v>98</v>
      </c>
      <c r="H72" s="161">
        <f t="shared" si="17"/>
        <v>0</v>
      </c>
      <c r="I72" s="228">
        <f t="shared" si="17"/>
        <v>0</v>
      </c>
      <c r="J72" s="161">
        <f t="shared" si="17"/>
        <v>0</v>
      </c>
      <c r="K72" s="228">
        <f t="shared" si="17"/>
        <v>0</v>
      </c>
      <c r="L72" s="161">
        <f t="shared" si="17"/>
        <v>0</v>
      </c>
      <c r="M72" s="228">
        <f t="shared" si="17"/>
        <v>0</v>
      </c>
      <c r="N72" s="161">
        <f t="shared" si="17"/>
        <v>0</v>
      </c>
      <c r="O72" s="228">
        <f t="shared" si="17"/>
        <v>32</v>
      </c>
      <c r="P72" s="161">
        <f t="shared" si="17"/>
        <v>164</v>
      </c>
      <c r="Q72" s="35"/>
      <c r="R72" s="35"/>
      <c r="S72" s="35"/>
      <c r="T72" s="35"/>
      <c r="U72" s="35"/>
      <c r="V72" s="35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203"/>
      <c r="AK72" s="49"/>
    </row>
    <row r="73" spans="1:37" s="36" customFormat="1" ht="12.75">
      <c r="A73" s="60" t="s">
        <v>186</v>
      </c>
      <c r="B73" s="362" t="s">
        <v>190</v>
      </c>
      <c r="C73" s="117" t="s">
        <v>122</v>
      </c>
      <c r="D73" s="301">
        <f>E73+F73</f>
        <v>294</v>
      </c>
      <c r="E73" s="304">
        <v>98</v>
      </c>
      <c r="F73" s="292">
        <f>I73+J73+K73+L73+M73+N73+O73+P73</f>
        <v>196</v>
      </c>
      <c r="G73" s="246">
        <v>98</v>
      </c>
      <c r="H73" s="305"/>
      <c r="I73" s="184"/>
      <c r="J73" s="315"/>
      <c r="K73" s="306"/>
      <c r="L73" s="305"/>
      <c r="M73" s="306"/>
      <c r="N73" s="307"/>
      <c r="O73" s="308">
        <v>32</v>
      </c>
      <c r="P73" s="308">
        <v>164</v>
      </c>
      <c r="Q73" s="35"/>
      <c r="R73" s="35"/>
      <c r="S73" s="35"/>
      <c r="T73" s="35"/>
      <c r="U73" s="35"/>
      <c r="V73" s="35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203"/>
      <c r="AK73" s="49"/>
    </row>
    <row r="74" spans="1:37" s="36" customFormat="1" ht="12.75">
      <c r="A74" s="61" t="s">
        <v>187</v>
      </c>
      <c r="B74" s="357" t="s">
        <v>2</v>
      </c>
      <c r="C74" s="117" t="s">
        <v>45</v>
      </c>
      <c r="D74" s="160"/>
      <c r="E74" s="170"/>
      <c r="F74" s="51">
        <f>I74+J74+K74+L74+M74+N74+O74+P74</f>
        <v>72</v>
      </c>
      <c r="G74" s="55"/>
      <c r="H74" s="241"/>
      <c r="I74" s="56"/>
      <c r="J74" s="312"/>
      <c r="K74" s="56"/>
      <c r="L74" s="241"/>
      <c r="M74" s="56"/>
      <c r="N74" s="312"/>
      <c r="O74" s="55"/>
      <c r="P74" s="55">
        <v>72</v>
      </c>
      <c r="Q74" s="35"/>
      <c r="R74" s="35"/>
      <c r="S74" s="35"/>
      <c r="T74" s="35"/>
      <c r="U74" s="35"/>
      <c r="V74" s="35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203"/>
      <c r="AK74" s="49"/>
    </row>
    <row r="75" spans="1:36" s="49" customFormat="1" ht="13.5" thickBot="1">
      <c r="A75" s="179" t="s">
        <v>188</v>
      </c>
      <c r="B75" s="358" t="s">
        <v>3</v>
      </c>
      <c r="C75" s="117" t="s">
        <v>45</v>
      </c>
      <c r="D75" s="55"/>
      <c r="E75" s="170"/>
      <c r="F75" s="65">
        <f>I75+J75+K75+L75+M75+N75+O75+P75</f>
        <v>36</v>
      </c>
      <c r="G75" s="248"/>
      <c r="H75" s="241"/>
      <c r="I75" s="56"/>
      <c r="J75" s="312"/>
      <c r="K75" s="56"/>
      <c r="L75" s="241"/>
      <c r="M75" s="56"/>
      <c r="N75" s="312"/>
      <c r="O75" s="55"/>
      <c r="P75" s="55">
        <v>36</v>
      </c>
      <c r="Q75" s="46"/>
      <c r="R75" s="46"/>
      <c r="S75" s="46"/>
      <c r="T75" s="46"/>
      <c r="U75" s="46"/>
      <c r="V75" s="46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209"/>
    </row>
    <row r="76" spans="1:36" s="153" customFormat="1" ht="14.25" thickBot="1">
      <c r="A76" s="111"/>
      <c r="B76" s="192" t="s">
        <v>80</v>
      </c>
      <c r="C76" s="252" t="s">
        <v>206</v>
      </c>
      <c r="D76" s="227">
        <f>D10+D24+D29+D33</f>
        <v>6411</v>
      </c>
      <c r="E76" s="108">
        <f>E10+E24+E29+E33</f>
        <v>1937</v>
      </c>
      <c r="F76" s="110">
        <f>F10+F24+F29+F33</f>
        <v>4320</v>
      </c>
      <c r="G76" s="243">
        <f>G10+G24+G29+G33</f>
        <v>1958</v>
      </c>
      <c r="H76" s="221">
        <f>H33+H10</f>
        <v>10</v>
      </c>
      <c r="I76" s="227">
        <f aca="true" t="shared" si="18" ref="I76:AJ76">I10+I24+I29+I33</f>
        <v>612</v>
      </c>
      <c r="J76" s="110">
        <f t="shared" si="18"/>
        <v>792</v>
      </c>
      <c r="K76" s="227">
        <f t="shared" si="18"/>
        <v>612</v>
      </c>
      <c r="L76" s="110">
        <f t="shared" si="18"/>
        <v>612</v>
      </c>
      <c r="M76" s="227">
        <f t="shared" si="18"/>
        <v>468</v>
      </c>
      <c r="N76" s="110">
        <f t="shared" si="18"/>
        <v>540</v>
      </c>
      <c r="O76" s="227">
        <f t="shared" si="18"/>
        <v>504</v>
      </c>
      <c r="P76" s="110">
        <f t="shared" si="18"/>
        <v>180</v>
      </c>
      <c r="Q76" s="110" t="e">
        <f t="shared" si="18"/>
        <v>#REF!</v>
      </c>
      <c r="R76" s="110" t="e">
        <f t="shared" si="18"/>
        <v>#REF!</v>
      </c>
      <c r="S76" s="110" t="e">
        <f t="shared" si="18"/>
        <v>#REF!</v>
      </c>
      <c r="T76" s="110" t="e">
        <f t="shared" si="18"/>
        <v>#REF!</v>
      </c>
      <c r="U76" s="110" t="e">
        <f t="shared" si="18"/>
        <v>#REF!</v>
      </c>
      <c r="V76" s="110" t="e">
        <f t="shared" si="18"/>
        <v>#REF!</v>
      </c>
      <c r="W76" s="110" t="e">
        <f t="shared" si="18"/>
        <v>#REF!</v>
      </c>
      <c r="X76" s="110" t="e">
        <f t="shared" si="18"/>
        <v>#REF!</v>
      </c>
      <c r="Y76" s="110" t="e">
        <f t="shared" si="18"/>
        <v>#REF!</v>
      </c>
      <c r="Z76" s="110" t="e">
        <f t="shared" si="18"/>
        <v>#REF!</v>
      </c>
      <c r="AA76" s="110" t="e">
        <f t="shared" si="18"/>
        <v>#REF!</v>
      </c>
      <c r="AB76" s="110" t="e">
        <f t="shared" si="18"/>
        <v>#REF!</v>
      </c>
      <c r="AC76" s="110" t="e">
        <f t="shared" si="18"/>
        <v>#REF!</v>
      </c>
      <c r="AD76" s="110" t="e">
        <f t="shared" si="18"/>
        <v>#REF!</v>
      </c>
      <c r="AE76" s="110" t="e">
        <f t="shared" si="18"/>
        <v>#REF!</v>
      </c>
      <c r="AF76" s="110" t="e">
        <f t="shared" si="18"/>
        <v>#REF!</v>
      </c>
      <c r="AG76" s="110" t="e">
        <f t="shared" si="18"/>
        <v>#REF!</v>
      </c>
      <c r="AH76" s="110" t="e">
        <f t="shared" si="18"/>
        <v>#REF!</v>
      </c>
      <c r="AI76" s="110" t="e">
        <f t="shared" si="18"/>
        <v>#REF!</v>
      </c>
      <c r="AJ76" s="108" t="e">
        <f t="shared" si="18"/>
        <v>#REF!</v>
      </c>
    </row>
    <row r="77" spans="1:36" s="194" customFormat="1" ht="13.5" thickBot="1">
      <c r="A77" s="63" t="s">
        <v>81</v>
      </c>
      <c r="B77" s="255" t="s">
        <v>129</v>
      </c>
      <c r="C77" s="256"/>
      <c r="D77" s="228"/>
      <c r="E77" s="34"/>
      <c r="F77" s="161"/>
      <c r="G77" s="244"/>
      <c r="H77" s="140"/>
      <c r="I77" s="228"/>
      <c r="J77" s="34"/>
      <c r="K77" s="161"/>
      <c r="L77" s="257"/>
      <c r="M77" s="228"/>
      <c r="N77" s="34"/>
      <c r="O77" s="161"/>
      <c r="P77" s="34" t="s">
        <v>197</v>
      </c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211"/>
    </row>
    <row r="78" spans="1:37" ht="13.5" thickBot="1">
      <c r="A78" s="253" t="s">
        <v>41</v>
      </c>
      <c r="B78" s="254" t="s">
        <v>5</v>
      </c>
      <c r="C78" s="230"/>
      <c r="D78" s="196"/>
      <c r="E78" s="200"/>
      <c r="F78" s="231"/>
      <c r="G78" s="249"/>
      <c r="H78" s="242"/>
      <c r="I78" s="196"/>
      <c r="J78" s="197"/>
      <c r="K78" s="198"/>
      <c r="L78" s="195"/>
      <c r="M78" s="199"/>
      <c r="N78" s="200"/>
      <c r="O78" s="198"/>
      <c r="P78" s="201" t="s">
        <v>198</v>
      </c>
      <c r="Q78" s="40"/>
      <c r="R78" s="41"/>
      <c r="S78" s="41"/>
      <c r="T78" s="41"/>
      <c r="U78" s="41"/>
      <c r="V78" s="41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202"/>
      <c r="AK78" s="99"/>
    </row>
    <row r="79" spans="1:37" s="64" customFormat="1" ht="12.75">
      <c r="A79" s="438" t="s">
        <v>154</v>
      </c>
      <c r="B79" s="439"/>
      <c r="C79" s="439"/>
      <c r="D79" s="440"/>
      <c r="E79" s="444" t="s">
        <v>14</v>
      </c>
      <c r="F79" s="412" t="s">
        <v>34</v>
      </c>
      <c r="G79" s="413"/>
      <c r="H79" s="414"/>
      <c r="I79" s="39">
        <v>11</v>
      </c>
      <c r="J79" s="39">
        <v>10</v>
      </c>
      <c r="K79" s="141">
        <v>11</v>
      </c>
      <c r="L79" s="141">
        <v>10</v>
      </c>
      <c r="M79" s="141">
        <v>6</v>
      </c>
      <c r="N79" s="141">
        <v>5</v>
      </c>
      <c r="O79" s="141">
        <v>5</v>
      </c>
      <c r="P79" s="141">
        <v>0</v>
      </c>
      <c r="Q79" s="133"/>
      <c r="R79" s="134"/>
      <c r="S79" s="134"/>
      <c r="T79" s="134"/>
      <c r="U79" s="134"/>
      <c r="V79" s="134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212"/>
      <c r="AK79" s="101"/>
    </row>
    <row r="80" spans="1:37" s="64" customFormat="1" ht="12.75">
      <c r="A80" s="441"/>
      <c r="B80" s="442"/>
      <c r="C80" s="442"/>
      <c r="D80" s="443"/>
      <c r="E80" s="444"/>
      <c r="F80" s="462" t="s">
        <v>35</v>
      </c>
      <c r="G80" s="463"/>
      <c r="H80" s="464"/>
      <c r="I80" s="43">
        <f aca="true" t="shared" si="19" ref="I80:P80">I51+I55+I59+I63+I67+I74</f>
        <v>0</v>
      </c>
      <c r="J80" s="43">
        <f t="shared" si="19"/>
        <v>36</v>
      </c>
      <c r="K80" s="43">
        <f t="shared" si="19"/>
        <v>0</v>
      </c>
      <c r="L80" s="43">
        <f t="shared" si="19"/>
        <v>180</v>
      </c>
      <c r="M80" s="43">
        <f t="shared" si="19"/>
        <v>144</v>
      </c>
      <c r="N80" s="43">
        <f t="shared" si="19"/>
        <v>216</v>
      </c>
      <c r="O80" s="43">
        <f t="shared" si="19"/>
        <v>108</v>
      </c>
      <c r="P80" s="43">
        <f t="shared" si="19"/>
        <v>72</v>
      </c>
      <c r="Q80" s="43" t="e">
        <f>Q51+Q55+Q60+#REF!+#REF!</f>
        <v>#REF!</v>
      </c>
      <c r="R80" s="43" t="e">
        <f>R51+R55+R60+#REF!+#REF!</f>
        <v>#REF!</v>
      </c>
      <c r="S80" s="43" t="e">
        <f>S51+S55+S60+#REF!+#REF!</f>
        <v>#REF!</v>
      </c>
      <c r="T80" s="43" t="e">
        <f>T51+T55+T60+#REF!+#REF!</f>
        <v>#REF!</v>
      </c>
      <c r="U80" s="43" t="e">
        <f>U51+U55+U60+#REF!+#REF!</f>
        <v>#REF!</v>
      </c>
      <c r="V80" s="43" t="e">
        <f>V51+V55+V60+#REF!+#REF!</f>
        <v>#REF!</v>
      </c>
      <c r="W80" s="43" t="e">
        <f>W51+W55+W60+#REF!+#REF!</f>
        <v>#REF!</v>
      </c>
      <c r="X80" s="43" t="e">
        <f>X51+X55+X60+#REF!+#REF!</f>
        <v>#REF!</v>
      </c>
      <c r="Y80" s="43" t="e">
        <f>Y51+Y55+Y60+#REF!+#REF!</f>
        <v>#REF!</v>
      </c>
      <c r="Z80" s="43" t="e">
        <f>Z51+Z55+Z60+#REF!+#REF!</f>
        <v>#REF!</v>
      </c>
      <c r="AA80" s="43" t="e">
        <f>AA51+AA55+AA60+#REF!+#REF!</f>
        <v>#REF!</v>
      </c>
      <c r="AB80" s="43" t="e">
        <f>AB51+AB55+AB60+#REF!+#REF!</f>
        <v>#REF!</v>
      </c>
      <c r="AC80" s="43" t="e">
        <f>AC51+AC55+AC60+#REF!+#REF!</f>
        <v>#REF!</v>
      </c>
      <c r="AD80" s="43" t="e">
        <f>AD51+AD55+AD60+#REF!+#REF!</f>
        <v>#REF!</v>
      </c>
      <c r="AE80" s="43" t="e">
        <f>AE51+AE55+AE60+#REF!+#REF!</f>
        <v>#REF!</v>
      </c>
      <c r="AF80" s="43" t="e">
        <f>AF51+AF55+AF60+#REF!+#REF!</f>
        <v>#REF!</v>
      </c>
      <c r="AG80" s="43" t="e">
        <f>AG51+AG55+AG60+#REF!+#REF!</f>
        <v>#REF!</v>
      </c>
      <c r="AH80" s="43" t="e">
        <f>AH51+AH55+AH60+#REF!+#REF!</f>
        <v>#REF!</v>
      </c>
      <c r="AI80" s="43" t="e">
        <f>AI51+AI55+AI60+#REF!+#REF!</f>
        <v>#REF!</v>
      </c>
      <c r="AJ80" s="213" t="e">
        <f>AJ51+AJ55+AJ60+#REF!+#REF!</f>
        <v>#REF!</v>
      </c>
      <c r="AK80" s="101"/>
    </row>
    <row r="81" spans="1:37" s="64" customFormat="1" ht="24.75" customHeight="1">
      <c r="A81" s="426" t="s">
        <v>5</v>
      </c>
      <c r="B81" s="427"/>
      <c r="C81" s="427"/>
      <c r="D81" s="428"/>
      <c r="E81" s="444"/>
      <c r="F81" s="392" t="s">
        <v>117</v>
      </c>
      <c r="G81" s="393"/>
      <c r="H81" s="390"/>
      <c r="I81" s="43">
        <f aca="true" t="shared" si="20" ref="I81:P81">I52+I56+I60+I64+I68+I71+I75</f>
        <v>0</v>
      </c>
      <c r="J81" s="43">
        <f t="shared" si="20"/>
        <v>0</v>
      </c>
      <c r="K81" s="43">
        <f t="shared" si="20"/>
        <v>0</v>
      </c>
      <c r="L81" s="43">
        <f t="shared" si="20"/>
        <v>0</v>
      </c>
      <c r="M81" s="43">
        <f t="shared" si="20"/>
        <v>0</v>
      </c>
      <c r="N81" s="43">
        <f t="shared" si="20"/>
        <v>72</v>
      </c>
      <c r="O81" s="43">
        <f t="shared" si="20"/>
        <v>0</v>
      </c>
      <c r="P81" s="43">
        <f t="shared" si="20"/>
        <v>180</v>
      </c>
      <c r="Q81" s="126" t="e">
        <f>Q52+Q56+Q75+#REF!+#REF!</f>
        <v>#REF!</v>
      </c>
      <c r="R81" s="126" t="e">
        <f>R52+R56+R75+#REF!+#REF!</f>
        <v>#REF!</v>
      </c>
      <c r="S81" s="126" t="e">
        <f>S52+S56+S75+#REF!+#REF!</f>
        <v>#REF!</v>
      </c>
      <c r="T81" s="126" t="e">
        <f>T52+T56+T75+#REF!+#REF!</f>
        <v>#REF!</v>
      </c>
      <c r="U81" s="126" t="e">
        <f>U52+U56+U75+#REF!+#REF!</f>
        <v>#REF!</v>
      </c>
      <c r="V81" s="126" t="e">
        <f>V52+V56+V75+#REF!+#REF!</f>
        <v>#REF!</v>
      </c>
      <c r="W81" s="126" t="e">
        <f>W52+W56+W75+#REF!+#REF!</f>
        <v>#REF!</v>
      </c>
      <c r="X81" s="126" t="e">
        <f>X52+X56+X75+#REF!+#REF!</f>
        <v>#REF!</v>
      </c>
      <c r="Y81" s="126" t="e">
        <f>Y52+Y56+Y75+#REF!+#REF!</f>
        <v>#REF!</v>
      </c>
      <c r="Z81" s="126" t="e">
        <f>Z52+Z56+Z75+#REF!+#REF!</f>
        <v>#REF!</v>
      </c>
      <c r="AA81" s="126" t="e">
        <f>AA52+AA56+AA75+#REF!+#REF!</f>
        <v>#REF!</v>
      </c>
      <c r="AB81" s="126" t="e">
        <f>AB52+AB56+AB75+#REF!+#REF!</f>
        <v>#REF!</v>
      </c>
      <c r="AC81" s="126" t="e">
        <f>AC52+AC56+AC75+#REF!+#REF!</f>
        <v>#REF!</v>
      </c>
      <c r="AD81" s="126" t="e">
        <f>AD52+AD56+AD75+#REF!+#REF!</f>
        <v>#REF!</v>
      </c>
      <c r="AE81" s="126" t="e">
        <f>AE52+AE56+AE75+#REF!+#REF!</f>
        <v>#REF!</v>
      </c>
      <c r="AF81" s="126" t="e">
        <f>AF52+AF56+AF75+#REF!+#REF!</f>
        <v>#REF!</v>
      </c>
      <c r="AG81" s="126" t="e">
        <f>AG52+AG56+AG75+#REF!+#REF!</f>
        <v>#REF!</v>
      </c>
      <c r="AH81" s="126" t="e">
        <f>AH52+AH56+AH75+#REF!+#REF!</f>
        <v>#REF!</v>
      </c>
      <c r="AI81" s="126" t="e">
        <f>AI52+AI56+AI75+#REF!+#REF!</f>
        <v>#REF!</v>
      </c>
      <c r="AJ81" s="214" t="e">
        <f>AJ52+AJ56+AJ75+#REF!+#REF!</f>
        <v>#REF!</v>
      </c>
      <c r="AK81" s="101"/>
    </row>
    <row r="82" spans="1:37" s="64" customFormat="1" ht="25.5" customHeight="1">
      <c r="A82" s="429"/>
      <c r="B82" s="430"/>
      <c r="C82" s="430"/>
      <c r="D82" s="431"/>
      <c r="E82" s="444"/>
      <c r="F82" s="392" t="s">
        <v>116</v>
      </c>
      <c r="G82" s="393"/>
      <c r="H82" s="393"/>
      <c r="I82" s="43"/>
      <c r="J82" s="43"/>
      <c r="K82" s="43"/>
      <c r="L82" s="43"/>
      <c r="M82" s="43"/>
      <c r="N82" s="43"/>
      <c r="O82" s="43"/>
      <c r="P82" s="43">
        <v>144</v>
      </c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215"/>
      <c r="AK82" s="101"/>
    </row>
    <row r="83" spans="1:37" s="64" customFormat="1" ht="54.75" customHeight="1">
      <c r="A83" s="389" t="s">
        <v>155</v>
      </c>
      <c r="B83" s="390"/>
      <c r="C83" s="390"/>
      <c r="D83" s="391"/>
      <c r="E83" s="444"/>
      <c r="F83" s="468" t="s">
        <v>130</v>
      </c>
      <c r="G83" s="469"/>
      <c r="H83" s="470"/>
      <c r="I83" s="43">
        <v>0</v>
      </c>
      <c r="J83" s="43">
        <v>3</v>
      </c>
      <c r="K83" s="50">
        <v>2</v>
      </c>
      <c r="L83" s="50">
        <v>3</v>
      </c>
      <c r="M83" s="50">
        <v>2</v>
      </c>
      <c r="N83" s="50">
        <v>3</v>
      </c>
      <c r="O83" s="50">
        <v>2</v>
      </c>
      <c r="P83" s="50">
        <v>6</v>
      </c>
      <c r="Q83" s="40"/>
      <c r="R83" s="41"/>
      <c r="S83" s="41"/>
      <c r="T83" s="41"/>
      <c r="U83" s="41"/>
      <c r="V83" s="41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202"/>
      <c r="AK83" s="101"/>
    </row>
    <row r="84" spans="1:37" s="64" customFormat="1" ht="31.5" customHeight="1" thickBot="1">
      <c r="A84" s="415" t="s">
        <v>207</v>
      </c>
      <c r="B84" s="416"/>
      <c r="C84" s="416"/>
      <c r="D84" s="417"/>
      <c r="E84" s="444"/>
      <c r="F84" s="449" t="s">
        <v>131</v>
      </c>
      <c r="G84" s="450"/>
      <c r="H84" s="451"/>
      <c r="I84" s="39">
        <v>2</v>
      </c>
      <c r="J84" s="39">
        <v>4</v>
      </c>
      <c r="K84" s="289">
        <v>6</v>
      </c>
      <c r="L84" s="289">
        <v>4</v>
      </c>
      <c r="M84" s="141">
        <v>3</v>
      </c>
      <c r="N84" s="141">
        <v>4</v>
      </c>
      <c r="O84" s="141">
        <v>2</v>
      </c>
      <c r="P84" s="141">
        <v>8</v>
      </c>
      <c r="Q84" s="40"/>
      <c r="R84" s="41"/>
      <c r="S84" s="41"/>
      <c r="T84" s="41"/>
      <c r="U84" s="41"/>
      <c r="V84" s="41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202"/>
      <c r="AK84" s="101"/>
    </row>
    <row r="85" spans="1:37" s="64" customFormat="1" ht="29.25" customHeight="1" thickBot="1">
      <c r="A85" s="446"/>
      <c r="B85" s="447"/>
      <c r="C85" s="447"/>
      <c r="D85" s="448"/>
      <c r="E85" s="445"/>
      <c r="F85" s="465" t="s">
        <v>36</v>
      </c>
      <c r="G85" s="466"/>
      <c r="H85" s="467"/>
      <c r="I85" s="45">
        <v>0</v>
      </c>
      <c r="J85" s="45">
        <v>0</v>
      </c>
      <c r="K85" s="66">
        <v>0</v>
      </c>
      <c r="L85" s="66">
        <v>0</v>
      </c>
      <c r="M85" s="66">
        <v>0</v>
      </c>
      <c r="N85" s="66">
        <v>2</v>
      </c>
      <c r="O85" s="66">
        <v>0</v>
      </c>
      <c r="P85" s="66">
        <v>0</v>
      </c>
      <c r="Q85" s="114"/>
      <c r="R85" s="115"/>
      <c r="S85" s="115"/>
      <c r="T85" s="115"/>
      <c r="U85" s="115"/>
      <c r="V85" s="115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216"/>
      <c r="AK85" s="101"/>
    </row>
    <row r="86" spans="1:15" ht="15.75" thickBot="1">
      <c r="A86" s="460" t="s">
        <v>208</v>
      </c>
      <c r="B86" s="461"/>
      <c r="I86" s="10"/>
      <c r="J86" s="10"/>
      <c r="K86" s="10"/>
      <c r="L86" s="10"/>
      <c r="M86" s="10"/>
      <c r="N86" s="10"/>
      <c r="O86" s="10"/>
    </row>
  </sheetData>
  <sheetProtection/>
  <mergeCells count="40">
    <mergeCell ref="A86:B86"/>
    <mergeCell ref="F80:H80"/>
    <mergeCell ref="F85:H85"/>
    <mergeCell ref="F83:H83"/>
    <mergeCell ref="M7:M8"/>
    <mergeCell ref="I3:AJ3"/>
    <mergeCell ref="O4:P4"/>
    <mergeCell ref="M4:N4"/>
    <mergeCell ref="K4:L4"/>
    <mergeCell ref="O7:O8"/>
    <mergeCell ref="A85:D85"/>
    <mergeCell ref="F84:H84"/>
    <mergeCell ref="B1:M1"/>
    <mergeCell ref="Q7:V7"/>
    <mergeCell ref="L7:L8"/>
    <mergeCell ref="N7:N8"/>
    <mergeCell ref="I7:I8"/>
    <mergeCell ref="J7:J8"/>
    <mergeCell ref="P7:P8"/>
    <mergeCell ref="F6:F8"/>
    <mergeCell ref="A84:D84"/>
    <mergeCell ref="F5:H5"/>
    <mergeCell ref="F4:H4"/>
    <mergeCell ref="F81:H81"/>
    <mergeCell ref="A3:A8"/>
    <mergeCell ref="A81:D82"/>
    <mergeCell ref="G6:G8"/>
    <mergeCell ref="H6:H8"/>
    <mergeCell ref="A79:D80"/>
    <mergeCell ref="E79:E85"/>
    <mergeCell ref="A83:D83"/>
    <mergeCell ref="F82:H82"/>
    <mergeCell ref="D3:H3"/>
    <mergeCell ref="C3:C8"/>
    <mergeCell ref="B3:B8"/>
    <mergeCell ref="K7:K8"/>
    <mergeCell ref="D4:D8"/>
    <mergeCell ref="E4:E8"/>
    <mergeCell ref="I4:J4"/>
    <mergeCell ref="F79:H79"/>
  </mergeCells>
  <printOptions/>
  <pageMargins left="0" right="0" top="0" bottom="0" header="0.511811023622047" footer="0.984251968503937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G13" sqref="G13"/>
    </sheetView>
  </sheetViews>
  <sheetFormatPr defaultColWidth="9.140625" defaultRowHeight="15"/>
  <cols>
    <col min="1" max="1" width="5.57421875" style="91" customWidth="1"/>
    <col min="2" max="2" width="9.140625" style="91" hidden="1" customWidth="1"/>
    <col min="3" max="3" width="54.57421875" style="91" customWidth="1"/>
    <col min="4" max="16384" width="9.140625" style="91" customWidth="1"/>
  </cols>
  <sheetData>
    <row r="1" spans="1:3" s="367" customFormat="1" ht="63" customHeight="1">
      <c r="A1" s="485" t="s">
        <v>214</v>
      </c>
      <c r="B1" s="486"/>
      <c r="C1" s="486"/>
    </row>
    <row r="2" spans="1:3" ht="15.75">
      <c r="A2" s="92"/>
      <c r="B2" s="92"/>
      <c r="C2" s="92"/>
    </row>
    <row r="3" spans="1:3" ht="15.75">
      <c r="A3" s="482" t="s">
        <v>106</v>
      </c>
      <c r="B3" s="483"/>
      <c r="C3" s="484"/>
    </row>
    <row r="4" spans="1:3" s="96" customFormat="1" ht="15.75">
      <c r="A4" s="93">
        <v>1</v>
      </c>
      <c r="B4" s="94"/>
      <c r="C4" s="95" t="s">
        <v>119</v>
      </c>
    </row>
    <row r="5" spans="1:3" s="96" customFormat="1" ht="15.75">
      <c r="A5" s="93">
        <v>2</v>
      </c>
      <c r="B5" s="94"/>
      <c r="C5" s="95" t="s">
        <v>107</v>
      </c>
    </row>
    <row r="6" spans="1:3" s="96" customFormat="1" ht="31.5">
      <c r="A6" s="93">
        <v>3</v>
      </c>
      <c r="B6" s="94"/>
      <c r="C6" s="97" t="s">
        <v>215</v>
      </c>
    </row>
    <row r="7" spans="1:3" s="96" customFormat="1" ht="15.75">
      <c r="A7" s="93">
        <v>4</v>
      </c>
      <c r="B7" s="94"/>
      <c r="C7" s="97" t="s">
        <v>216</v>
      </c>
    </row>
    <row r="8" spans="1:3" s="96" customFormat="1" ht="31.5">
      <c r="A8" s="93">
        <v>5</v>
      </c>
      <c r="B8" s="94"/>
      <c r="C8" s="97" t="s">
        <v>217</v>
      </c>
    </row>
    <row r="9" spans="1:3" s="96" customFormat="1" ht="15.75">
      <c r="A9" s="93">
        <v>6</v>
      </c>
      <c r="B9" s="94"/>
      <c r="C9" s="95" t="s">
        <v>120</v>
      </c>
    </row>
    <row r="10" spans="1:3" ht="19.5" customHeight="1">
      <c r="A10" s="479" t="s">
        <v>108</v>
      </c>
      <c r="B10" s="480"/>
      <c r="C10" s="481"/>
    </row>
    <row r="11" spans="1:3" ht="19.5" customHeight="1">
      <c r="A11" s="131">
        <v>1</v>
      </c>
      <c r="B11" s="129"/>
      <c r="C11" s="130" t="s">
        <v>218</v>
      </c>
    </row>
    <row r="12" spans="1:3" ht="19.5" customHeight="1">
      <c r="A12" s="131">
        <v>2</v>
      </c>
      <c r="B12" s="129"/>
      <c r="C12" s="130" t="s">
        <v>219</v>
      </c>
    </row>
    <row r="13" spans="1:4" ht="19.5" customHeight="1">
      <c r="A13" s="131">
        <v>3</v>
      </c>
      <c r="B13" s="129"/>
      <c r="C13" s="97" t="s">
        <v>220</v>
      </c>
      <c r="D13" s="137"/>
    </row>
    <row r="14" spans="1:4" ht="19.5" customHeight="1">
      <c r="A14" s="479" t="s">
        <v>221</v>
      </c>
      <c r="B14" s="480"/>
      <c r="C14" s="481"/>
      <c r="D14" s="137"/>
    </row>
    <row r="15" spans="1:3" ht="15.75">
      <c r="A15" s="479" t="s">
        <v>222</v>
      </c>
      <c r="B15" s="480"/>
      <c r="C15" s="481"/>
    </row>
    <row r="16" spans="1:3" ht="19.5" customHeight="1">
      <c r="A16" s="479" t="s">
        <v>109</v>
      </c>
      <c r="B16" s="480"/>
      <c r="C16" s="481"/>
    </row>
    <row r="17" spans="1:3" ht="19.5" customHeight="1">
      <c r="A17" s="131">
        <v>1</v>
      </c>
      <c r="B17" s="488" t="s">
        <v>110</v>
      </c>
      <c r="C17" s="488"/>
    </row>
    <row r="18" spans="1:3" ht="30.75" customHeight="1">
      <c r="A18" s="131">
        <v>2</v>
      </c>
      <c r="B18" s="488" t="s">
        <v>223</v>
      </c>
      <c r="C18" s="488"/>
    </row>
    <row r="19" spans="1:3" ht="30.75" customHeight="1">
      <c r="A19" s="131">
        <v>3</v>
      </c>
      <c r="B19" s="97"/>
      <c r="C19" s="97" t="s">
        <v>229</v>
      </c>
    </row>
    <row r="20" spans="1:3" ht="15.75">
      <c r="A20" s="487" t="s">
        <v>111</v>
      </c>
      <c r="B20" s="487"/>
      <c r="C20" s="487"/>
    </row>
    <row r="21" spans="1:3" ht="15.75">
      <c r="A21" s="132">
        <v>1</v>
      </c>
      <c r="B21" s="98"/>
      <c r="C21" s="98" t="s">
        <v>224</v>
      </c>
    </row>
    <row r="22" spans="1:3" ht="15.75">
      <c r="A22" s="132">
        <v>2</v>
      </c>
      <c r="B22" s="98"/>
      <c r="C22" s="98" t="s">
        <v>112</v>
      </c>
    </row>
  </sheetData>
  <sheetProtection/>
  <mergeCells count="9">
    <mergeCell ref="A14:C14"/>
    <mergeCell ref="A15:C15"/>
    <mergeCell ref="A3:C3"/>
    <mergeCell ref="A1:C1"/>
    <mergeCell ref="A20:C20"/>
    <mergeCell ref="A10:C10"/>
    <mergeCell ref="A16:C16"/>
    <mergeCell ref="B17:C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2014-02-19T12:14:22Z</cp:lastPrinted>
  <dcterms:created xsi:type="dcterms:W3CDTF">2006-09-28T05:33:49Z</dcterms:created>
  <dcterms:modified xsi:type="dcterms:W3CDTF">2016-11-16T11:32:29Z</dcterms:modified>
  <cp:category/>
  <cp:version/>
  <cp:contentType/>
  <cp:contentStatus/>
</cp:coreProperties>
</file>